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P:\AST development\Hosted\Factors Modernisation\Data import\Consolidated Factor Workbooks\2025-02\"/>
    </mc:Choice>
  </mc:AlternateContent>
  <xr:revisionPtr revIDLastSave="0" documentId="8_{D0247975-E700-4A8B-A36D-2479908EF3BA}" xr6:coauthVersionLast="47" xr6:coauthVersionMax="47" xr10:uidLastSave="{00000000-0000-0000-0000-000000000000}"/>
  <bookViews>
    <workbookView xWindow="-108" yWindow="-108" windowWidth="27288" windowHeight="17664" tabRatio="936" firstSheet="5" activeTab="5" xr2:uid="{00000000-000D-0000-FFFF-FFFF00000000}"/>
  </bookViews>
  <sheets>
    <sheet name="Cover" sheetId="1" r:id="rId1"/>
    <sheet name="Purpose of spreadsheet" sheetId="77" r:id="rId2"/>
    <sheet name="Version Control" sheetId="78" r:id="rId3"/>
    <sheet name="Summary - Fire_S" sheetId="96" state="hidden" r:id="rId4"/>
    <sheet name="AnnGenHiddenLists" sheetId="103" state="hidden" r:id="rId5"/>
    <sheet name="Factor List" sheetId="55" r:id="rId6"/>
    <sheet name="x-Series Number" sheetId="102" state="hidden" r:id="rId7"/>
    <sheet name="Assumptions" sheetId="201" r:id="rId8"/>
    <sheet name="x-201" sheetId="104" r:id="rId9"/>
    <sheet name="x-202" sheetId="105" r:id="rId10"/>
    <sheet name="x-203" sheetId="106" r:id="rId11"/>
    <sheet name="x-204" sheetId="107" r:id="rId12"/>
    <sheet name="x-205" sheetId="108" r:id="rId13"/>
    <sheet name="x-206" sheetId="109" r:id="rId14"/>
    <sheet name="x-207" sheetId="110" r:id="rId15"/>
    <sheet name="x-208" sheetId="111" r:id="rId16"/>
    <sheet name="x-209" sheetId="112" r:id="rId17"/>
    <sheet name="x-210" sheetId="113" r:id="rId18"/>
    <sheet name="x-211" sheetId="114" r:id="rId19"/>
    <sheet name="x-212" sheetId="115" r:id="rId20"/>
    <sheet name="x-213" sheetId="116" r:id="rId21"/>
    <sheet name="x-214" sheetId="117" r:id="rId22"/>
    <sheet name="x-215" sheetId="118" r:id="rId23"/>
    <sheet name="x-220" sheetId="140" r:id="rId24"/>
    <sheet name="x-221" sheetId="141" r:id="rId25"/>
    <sheet name="x-301" sheetId="119" r:id="rId26"/>
    <sheet name="x-302" sheetId="120" r:id="rId27"/>
    <sheet name="x-303" sheetId="121" r:id="rId28"/>
    <sheet name="x-304" sheetId="122" r:id="rId29"/>
    <sheet name="x-305" sheetId="123" r:id="rId30"/>
    <sheet name="x-306" sheetId="124" r:id="rId31"/>
    <sheet name="x-307" sheetId="125" r:id="rId32"/>
    <sheet name="x-308" sheetId="126" r:id="rId33"/>
    <sheet name="x-309" sheetId="127" r:id="rId34"/>
    <sheet name="x-310" sheetId="128" r:id="rId35"/>
    <sheet name="x-311" sheetId="129" r:id="rId36"/>
    <sheet name="x-312" sheetId="130" r:id="rId37"/>
    <sheet name="x-313" sheetId="181" r:id="rId38"/>
    <sheet name="x-314" sheetId="182" r:id="rId39"/>
    <sheet name="x-315" sheetId="183" r:id="rId40"/>
    <sheet name="x-316" sheetId="184" r:id="rId41"/>
    <sheet name="x-321" sheetId="186" r:id="rId42"/>
    <sheet name="x-317" sheetId="185" r:id="rId43"/>
    <sheet name="x-322" sheetId="187" r:id="rId44"/>
    <sheet name="x-323" sheetId="188" r:id="rId45"/>
    <sheet name="x-324" sheetId="189" r:id="rId46"/>
    <sheet name="x-325" sheetId="190" r:id="rId47"/>
    <sheet name="x-326" sheetId="191" r:id="rId48"/>
    <sheet name="x-327" sheetId="192" r:id="rId49"/>
    <sheet name="x-328" sheetId="193" r:id="rId50"/>
    <sheet name="x-329" sheetId="194" r:id="rId51"/>
    <sheet name="x-330" sheetId="195" r:id="rId52"/>
    <sheet name="x-331" sheetId="196" r:id="rId53"/>
    <sheet name="x-401" sheetId="166" r:id="rId54"/>
    <sheet name="x-402" sheetId="167" r:id="rId55"/>
    <sheet name="x-403" sheetId="168" r:id="rId56"/>
    <sheet name="x-404" sheetId="169" r:id="rId57"/>
    <sheet name="x-405" sheetId="170" r:id="rId58"/>
    <sheet name="x-406 " sheetId="200" r:id="rId59"/>
    <sheet name="x-407" sheetId="172" r:id="rId60"/>
    <sheet name="x-501" sheetId="173" r:id="rId61"/>
    <sheet name="x-502" sheetId="174" r:id="rId62"/>
    <sheet name="x-503" sheetId="175" r:id="rId63"/>
    <sheet name="x-504" sheetId="176" r:id="rId64"/>
    <sheet name="x-505" sheetId="198" r:id="rId65"/>
    <sheet name="x-506" sheetId="199" r:id="rId66"/>
    <sheet name="x-507" sheetId="202" r:id="rId67"/>
    <sheet name="x-601" sheetId="142" r:id="rId68"/>
    <sheet name="x-602" sheetId="143" r:id="rId69"/>
    <sheet name="x-603" sheetId="144" r:id="rId70"/>
    <sheet name="x-604" sheetId="145" r:id="rId71"/>
    <sheet name="x-605" sheetId="146" r:id="rId72"/>
    <sheet name="x-606" sheetId="147" r:id="rId73"/>
    <sheet name="x-607" sheetId="148" r:id="rId74"/>
    <sheet name="x-608" sheetId="149" r:id="rId75"/>
    <sheet name="x-609" sheetId="150" r:id="rId76"/>
    <sheet name="x-610" sheetId="151" r:id="rId77"/>
    <sheet name="x-611" sheetId="152" r:id="rId78"/>
    <sheet name="x-612" sheetId="153" r:id="rId79"/>
    <sheet name="x-613" sheetId="154" r:id="rId80"/>
    <sheet name="x-614" sheetId="155" r:id="rId81"/>
    <sheet name="x-615" sheetId="156" r:id="rId82"/>
    <sheet name="x-616" sheetId="157" r:id="rId83"/>
    <sheet name="x-617" sheetId="158" r:id="rId84"/>
    <sheet name="x-618" sheetId="159" r:id="rId85"/>
    <sheet name="x-619" sheetId="160" r:id="rId86"/>
    <sheet name="x-620" sheetId="161" r:id="rId87"/>
    <sheet name="x-621" sheetId="162" r:id="rId88"/>
    <sheet name="x-622" sheetId="163" r:id="rId89"/>
    <sheet name="x-626" sheetId="164" r:id="rId90"/>
    <sheet name="x-627" sheetId="165" r:id="rId91"/>
    <sheet name="x-701" sheetId="131" r:id="rId92"/>
    <sheet name="x-702" sheetId="132" r:id="rId93"/>
  </sheets>
  <externalReferences>
    <externalReference r:id="rId94"/>
    <externalReference r:id="rId95"/>
    <externalReference r:id="rId96"/>
    <externalReference r:id="rId97"/>
  </externalReferences>
  <definedNames>
    <definedName name="_xlnm._FilterDatabase" localSheetId="7" hidden="1">Assumptions!#REF!</definedName>
    <definedName name="_xlnm._FilterDatabase" localSheetId="5" hidden="1">'Factor List'!$A$7:$T$92</definedName>
    <definedName name="BaseTablesList">AnnGenHiddenLists!$A$4:$A$160</definedName>
    <definedName name="DATE_MODIFIED">'Version Control'!$C$23</definedName>
    <definedName name="FACTOR_LIST_AGE_DEF">'Factor List'!$G$7</definedName>
    <definedName name="FACTOR_LIST_CLIENT">'Factor List'!$B$7</definedName>
    <definedName name="FACTOR_LIST_DATE_IMPLEMENTED">'Factor List'!$N$7</definedName>
    <definedName name="FACTOR_LIST_DATE_ISSUED">'Factor List'!$M$7</definedName>
    <definedName name="FACTOR_LIST_DESCRIPTION">'Factor List'!$E$7</definedName>
    <definedName name="FACTOR_LIST_FACTOR_STATUS">'Factor List'!$P$7</definedName>
    <definedName name="FACTOR_LIST_FACTOR_TYPE">'Factor List'!$D$7</definedName>
    <definedName name="FACTOR_LIST_GENDER">'Factor List'!$F$7</definedName>
    <definedName name="FACTOR_LIST_HEADINGS">'Factor List'!$B$7:$T$7</definedName>
    <definedName name="FACTOR_LIST_REFERENCE">'Factor List'!$J$7</definedName>
    <definedName name="FACTOR_LIST_REFERENCE_GUIDANCE">'Factor List'!$K$7</definedName>
    <definedName name="FACTOR_LIST_RELATED">'Factor List'!$L$7</definedName>
    <definedName name="FACTOR_LIST_SECTION">'Factor List'!$C$7</definedName>
    <definedName name="FACTOR_LIST_SECTION_NUMBER">'Factor List'!$H$7</definedName>
    <definedName name="FACTOR_LIST_SERIES_NUMBER">'Factor List'!$I$7</definedName>
    <definedName name="FACTOR_LIST_SOURCE">'Factor List'!$R$7</definedName>
    <definedName name="FACTOR_LIST_TABLE_ID">'Factor List'!$Q$7</definedName>
    <definedName name="FACTOR_LIST_TIMESTAMP">'Factor List'!$T$7</definedName>
    <definedName name="FACTOR_LIST_USER_ID">'Factor List'!$S$7</definedName>
    <definedName name="factor_table">#REF!</definedName>
    <definedName name="i_e">[1]Assumptions!$G$14</definedName>
    <definedName name="ImprovementsList">AnnGenHiddenLists!$C$4:$C$36</definedName>
    <definedName name="new_title">Cover!$A$2</definedName>
    <definedName name="new_title_2">Cover!$A$2</definedName>
    <definedName name="new_title_3">Cover!$A$2</definedName>
    <definedName name="_xlnm.Print_Area" localSheetId="3">'Summary - Fire_S'!$A$1:$H$224</definedName>
    <definedName name="_xlnm.Print_Area" localSheetId="8">'x-201'!$A$26:$L$48</definedName>
    <definedName name="_xlnm.Print_Area" localSheetId="9">'x-202'!$A$26:$L$48</definedName>
    <definedName name="_xlnm.Print_Area" localSheetId="10">'x-203'!$A$26:$L$48</definedName>
    <definedName name="_xlnm.Print_Area" localSheetId="11">'x-204'!$A$26:$L$48</definedName>
    <definedName name="_xlnm.Print_Area" localSheetId="12">'x-205'!$A$26:$K$48</definedName>
    <definedName name="_xlnm.Print_Area" localSheetId="13">'x-206'!$A$26:$L$48</definedName>
    <definedName name="_xlnm.Print_Area" localSheetId="14">'x-207'!$A$26:$L$48</definedName>
    <definedName name="_xlnm.Print_Area" localSheetId="15">'x-208'!$A$26:$L$48</definedName>
    <definedName name="_xlnm.Print_Area" localSheetId="16">'x-209'!$A$26:$L$48</definedName>
    <definedName name="_xlnm.Print_Area" localSheetId="17">'x-210'!$A$26:$L$48</definedName>
    <definedName name="_xlnm.Print_Area" localSheetId="18">'x-211'!$A$26:$L$48</definedName>
    <definedName name="_xlnm.Print_Area" localSheetId="19">'x-212'!$A$26:$L$48</definedName>
    <definedName name="_xlnm.Print_Area" localSheetId="20">'x-213'!$A$26:$L$48</definedName>
    <definedName name="_xlnm.Print_Area" localSheetId="21">'x-214'!$A$26:$L$48</definedName>
    <definedName name="_xlnm.Print_Area" localSheetId="22">'x-215'!$A$26:$L$48</definedName>
    <definedName name="_xlnm.Print_Area" localSheetId="23">'x-220'!$A$26:$L$48</definedName>
    <definedName name="_xlnm.Print_Area" localSheetId="24">'x-221'!$A$26:$L$48</definedName>
    <definedName name="_xlnm.Print_Area" localSheetId="25">'x-301'!$A$26:$N$48</definedName>
    <definedName name="_xlnm.Print_Area" localSheetId="26">'x-302'!$A$26:$N$48</definedName>
    <definedName name="_xlnm.Print_Area" localSheetId="27">'x-303'!$A$26:$N$48</definedName>
    <definedName name="_xlnm.Print_Area" localSheetId="28">'x-304'!$A$26:$N$48</definedName>
    <definedName name="_xlnm.Print_Area" localSheetId="29">'x-305'!$A$26:$N$48</definedName>
    <definedName name="_xlnm.Print_Area" localSheetId="30">'x-306'!$A$26:$N$48</definedName>
    <definedName name="_xlnm.Print_Area" localSheetId="31">'x-307'!$A$26:$N$48</definedName>
    <definedName name="_xlnm.Print_Area" localSheetId="32">'x-308'!$A$26:$N$48</definedName>
    <definedName name="_xlnm.Print_Area" localSheetId="33">'x-309'!$A$26:$N$48</definedName>
    <definedName name="_xlnm.Print_Area" localSheetId="34">'x-310'!$A$26:$N$48</definedName>
    <definedName name="_xlnm.Print_Area" localSheetId="35">'x-311'!$A$26:$N$48</definedName>
    <definedName name="_xlnm.Print_Area" localSheetId="36">'x-312'!$A$26:$N$48</definedName>
    <definedName name="_xlnm.Print_Area" localSheetId="37">'x-313'!$A$26:$N$48</definedName>
    <definedName name="_xlnm.Print_Area" localSheetId="38">'x-314'!$A$26:$N$48</definedName>
    <definedName name="_xlnm.Print_Area" localSheetId="39">'x-315'!$A$26:$N$48</definedName>
    <definedName name="_xlnm.Print_Area" localSheetId="40">'x-316'!$A$26:$N$48</definedName>
    <definedName name="_xlnm.Print_Area" localSheetId="42">'x-317'!$A$26:$N$48</definedName>
    <definedName name="_xlnm.Print_Area" localSheetId="41">'x-321'!$A$26:$M$48</definedName>
    <definedName name="_xlnm.Print_Area" localSheetId="43">'x-322'!$A$26:$J$48</definedName>
    <definedName name="_xlnm.Print_Area" localSheetId="44">'x-323'!$A$26:$N$48</definedName>
    <definedName name="_xlnm.Print_Area" localSheetId="45">'x-324'!$A$26:$M$48</definedName>
    <definedName name="_xlnm.Print_Area" localSheetId="46">'x-325'!$A$26:$M$48</definedName>
    <definedName name="_xlnm.Print_Area" localSheetId="47">'x-326'!$A$26:$N$48</definedName>
    <definedName name="_xlnm.Print_Area" localSheetId="48">'x-327'!$A$26:$N$48</definedName>
    <definedName name="_xlnm.Print_Area" localSheetId="49">'x-328'!$A$26:$N$48</definedName>
    <definedName name="_xlnm.Print_Area" localSheetId="50">'x-329'!$A$26:$N$48</definedName>
    <definedName name="_xlnm.Print_Area" localSheetId="51">'x-330'!$A$26:$N$48</definedName>
    <definedName name="_xlnm.Print_Area" localSheetId="52">'x-331'!$A$26:$N$48</definedName>
    <definedName name="_xlnm.Print_Area" localSheetId="53">'x-401'!$A$26:$N$48</definedName>
    <definedName name="_xlnm.Print_Area" localSheetId="54">'x-402'!$A$26:$N$48</definedName>
    <definedName name="_xlnm.Print_Area" localSheetId="55">'x-403'!$A$26:$N$48</definedName>
    <definedName name="_xlnm.Print_Area" localSheetId="56">'x-404'!$A$26:$N$48</definedName>
    <definedName name="_xlnm.Print_Area" localSheetId="57">'x-405'!$A$26:$N$48</definedName>
    <definedName name="_xlnm.Print_Area" localSheetId="58">'x-406 '!$A$26:$N$48</definedName>
    <definedName name="_xlnm.Print_Area" localSheetId="59">'x-407'!$A$26:$M$48</definedName>
    <definedName name="_xlnm.Print_Area" localSheetId="60">'x-501'!$A$26:$N$48</definedName>
    <definedName name="_xlnm.Print_Area" localSheetId="61">'x-502'!$A$26:$N$48</definedName>
    <definedName name="_xlnm.Print_Area" localSheetId="62">'x-503'!$A$26:$N$48</definedName>
    <definedName name="_xlnm.Print_Area" localSheetId="63">'x-504'!$A$26:$N$48</definedName>
    <definedName name="_xlnm.Print_Area" localSheetId="64">'x-505'!#REF!</definedName>
    <definedName name="_xlnm.Print_Area" localSheetId="65">'x-506'!#REF!</definedName>
    <definedName name="_xlnm.Print_Area" localSheetId="66">'x-507'!#REF!</definedName>
    <definedName name="_xlnm.Print_Area" localSheetId="67">'x-601'!$A$26:$N$48</definedName>
    <definedName name="_xlnm.Print_Area" localSheetId="68">'x-602'!$A$26:$N$48</definedName>
    <definedName name="_xlnm.Print_Area" localSheetId="69">'x-603'!$A$26:$M$48</definedName>
    <definedName name="_xlnm.Print_Area" localSheetId="70">'x-604'!$A$26:$M$48</definedName>
    <definedName name="_xlnm.Print_Area" localSheetId="71">'x-605'!$A$26:$N$48</definedName>
    <definedName name="_xlnm.Print_Area" localSheetId="72">'x-606'!$A$26:$K$48</definedName>
    <definedName name="_xlnm.Print_Area" localSheetId="73">'x-607'!$A$26:$K$48</definedName>
    <definedName name="_xlnm.Print_Area" localSheetId="74">'x-608'!$A$26:$N$48</definedName>
    <definedName name="_xlnm.Print_Area" localSheetId="75">'x-609'!$A$26:$M$48</definedName>
    <definedName name="_xlnm.Print_Area" localSheetId="76">'x-610'!$A$26:$M$48</definedName>
    <definedName name="_xlnm.Print_Area" localSheetId="77">'x-611'!$A$26:$M$48</definedName>
    <definedName name="_xlnm.Print_Area" localSheetId="78">'x-612'!$A$26:$M$48</definedName>
    <definedName name="_xlnm.Print_Area" localSheetId="79">'x-613'!$A$26:$N$48</definedName>
    <definedName name="_xlnm.Print_Area" localSheetId="80">'x-614'!$A$26:$N$48</definedName>
    <definedName name="_xlnm.Print_Area" localSheetId="81">'x-615'!$A$26:$K$48</definedName>
    <definedName name="_xlnm.Print_Area" localSheetId="82">'x-616'!$A$26:$K$48</definedName>
    <definedName name="_xlnm.Print_Area" localSheetId="83">'x-617'!$A$26:$N$48</definedName>
    <definedName name="_xlnm.Print_Area" localSheetId="84">'x-618'!$A$26:$N$48</definedName>
    <definedName name="_xlnm.Print_Area" localSheetId="85">'x-619'!$A$26:$N$48</definedName>
    <definedName name="_xlnm.Print_Area" localSheetId="86">'x-620'!$A$26:$N$48</definedName>
    <definedName name="_xlnm.Print_Area" localSheetId="87">'x-621'!$A$26:$N$48</definedName>
    <definedName name="_xlnm.Print_Area" localSheetId="88">'x-622'!$A$26:$N$48</definedName>
    <definedName name="_xlnm.Print_Area" localSheetId="89">'x-626'!$A$26:$K$48</definedName>
    <definedName name="_xlnm.Print_Area" localSheetId="90">'x-627'!$A$26:$K$48</definedName>
    <definedName name="_xlnm.Print_Area" localSheetId="91">'x-701'!$A$26:$N$48</definedName>
    <definedName name="_xlnm.Print_Area" localSheetId="92">'x-702'!$A$26:$N$48</definedName>
    <definedName name="_xlnm.Print_Area" localSheetId="6">'x-Series Number'!$A$25:$N$47</definedName>
    <definedName name="TABLE_AGE_DEF" localSheetId="8">'x-201'!$B$12</definedName>
    <definedName name="TABLE_AGE_DEF" localSheetId="9">'x-202'!$B$12</definedName>
    <definedName name="TABLE_AGE_DEF" localSheetId="10">'x-203'!$B$12</definedName>
    <definedName name="TABLE_AGE_DEF" localSheetId="11">'x-204'!$B$12</definedName>
    <definedName name="TABLE_AGE_DEF" localSheetId="12">'x-205'!$B$12</definedName>
    <definedName name="TABLE_AGE_DEF" localSheetId="13">'x-206'!$B$12</definedName>
    <definedName name="TABLE_AGE_DEF" localSheetId="14">'x-207'!$B$12</definedName>
    <definedName name="TABLE_AGE_DEF" localSheetId="15">'x-208'!$B$12</definedName>
    <definedName name="TABLE_AGE_DEF" localSheetId="16">'x-209'!$B$12</definedName>
    <definedName name="TABLE_AGE_DEF" localSheetId="17">'x-210'!$B$12</definedName>
    <definedName name="TABLE_AGE_DEF" localSheetId="18">'x-211'!$B$12</definedName>
    <definedName name="TABLE_AGE_DEF" localSheetId="19">'x-212'!$B$12</definedName>
    <definedName name="TABLE_AGE_DEF" localSheetId="20">'x-213'!$B$12</definedName>
    <definedName name="TABLE_AGE_DEF" localSheetId="21">'x-214'!$B$12</definedName>
    <definedName name="TABLE_AGE_DEF" localSheetId="22">'x-215'!$B$12</definedName>
    <definedName name="TABLE_AGE_DEF" localSheetId="23">'x-220'!$B$12</definedName>
    <definedName name="TABLE_AGE_DEF" localSheetId="24">'x-221'!$B$12</definedName>
    <definedName name="TABLE_AGE_DEF" localSheetId="25">'x-301'!$B$12</definedName>
    <definedName name="TABLE_AGE_DEF" localSheetId="26">'x-302'!$B$12</definedName>
    <definedName name="TABLE_AGE_DEF" localSheetId="27">'x-303'!$B$12</definedName>
    <definedName name="TABLE_AGE_DEF" localSheetId="28">'x-304'!$B$12</definedName>
    <definedName name="TABLE_AGE_DEF" localSheetId="29">'x-305'!$B$12</definedName>
    <definedName name="TABLE_AGE_DEF" localSheetId="30">'x-306'!$B$12</definedName>
    <definedName name="TABLE_AGE_DEF" localSheetId="31">'x-307'!$B$12</definedName>
    <definedName name="TABLE_AGE_DEF" localSheetId="32">'x-308'!$B$12</definedName>
    <definedName name="TABLE_AGE_DEF" localSheetId="33">'x-309'!$B$12</definedName>
    <definedName name="TABLE_AGE_DEF" localSheetId="34">'x-310'!$B$12</definedName>
    <definedName name="TABLE_AGE_DEF" localSheetId="35">'x-311'!$B$12</definedName>
    <definedName name="TABLE_AGE_DEF" localSheetId="36">'x-312'!$B$12</definedName>
    <definedName name="TABLE_AGE_DEF" localSheetId="37">'x-313'!$B$12</definedName>
    <definedName name="TABLE_AGE_DEF" localSheetId="38">'x-314'!$B$12</definedName>
    <definedName name="TABLE_AGE_DEF" localSheetId="39">'x-315'!$B$12</definedName>
    <definedName name="TABLE_AGE_DEF" localSheetId="40">'x-316'!$B$12</definedName>
    <definedName name="TABLE_AGE_DEF" localSheetId="42">'x-317'!$B$12</definedName>
    <definedName name="TABLE_AGE_DEF" localSheetId="41">'x-321'!$B$12</definedName>
    <definedName name="TABLE_AGE_DEF" localSheetId="43">'x-322'!$B$12</definedName>
    <definedName name="TABLE_AGE_DEF" localSheetId="44">'x-323'!$B$12</definedName>
    <definedName name="TABLE_AGE_DEF" localSheetId="45">'x-324'!$B$12</definedName>
    <definedName name="TABLE_AGE_DEF" localSheetId="46">'x-325'!$B$12</definedName>
    <definedName name="TABLE_AGE_DEF" localSheetId="47">'x-326'!$B$12</definedName>
    <definedName name="TABLE_AGE_DEF" localSheetId="48">'x-327'!$B$12</definedName>
    <definedName name="TABLE_AGE_DEF" localSheetId="49">'x-328'!$B$12</definedName>
    <definedName name="TABLE_AGE_DEF" localSheetId="50">'x-329'!$B$12</definedName>
    <definedName name="TABLE_AGE_DEF" localSheetId="51">'x-330'!$B$12</definedName>
    <definedName name="TABLE_AGE_DEF" localSheetId="52">'x-331'!$B$12</definedName>
    <definedName name="TABLE_AGE_DEF" localSheetId="53">'x-401'!$B$12</definedName>
    <definedName name="TABLE_AGE_DEF" localSheetId="54">'x-402'!$B$12</definedName>
    <definedName name="TABLE_AGE_DEF" localSheetId="55">'x-403'!$B$12</definedName>
    <definedName name="TABLE_AGE_DEF" localSheetId="56">'x-404'!$B$12</definedName>
    <definedName name="TABLE_AGE_DEF" localSheetId="57">'x-405'!$B$12</definedName>
    <definedName name="TABLE_AGE_DEF" localSheetId="58">'x-406 '!$B$12</definedName>
    <definedName name="TABLE_AGE_DEF" localSheetId="59">'x-407'!$B$12</definedName>
    <definedName name="TABLE_AGE_DEF" localSheetId="60">'x-501'!$B$12</definedName>
    <definedName name="TABLE_AGE_DEF" localSheetId="61">'x-502'!$B$12</definedName>
    <definedName name="TABLE_AGE_DEF" localSheetId="62">'x-503'!$B$12</definedName>
    <definedName name="TABLE_AGE_DEF" localSheetId="63">'x-504'!$B$12</definedName>
    <definedName name="TABLE_AGE_DEF" localSheetId="64">'x-505'!$B$12</definedName>
    <definedName name="TABLE_AGE_DEF" localSheetId="65">'x-506'!$B$12</definedName>
    <definedName name="TABLE_AGE_DEF" localSheetId="66">'x-507'!$B$12</definedName>
    <definedName name="TABLE_AGE_DEF" localSheetId="67">'x-601'!$B$12</definedName>
    <definedName name="TABLE_AGE_DEF" localSheetId="68">'x-602'!$B$12</definedName>
    <definedName name="TABLE_AGE_DEF" localSheetId="69">'x-603'!$B$12</definedName>
    <definedName name="TABLE_AGE_DEF" localSheetId="70">'x-604'!$B$12</definedName>
    <definedName name="TABLE_AGE_DEF" localSheetId="71">'x-605'!$B$12</definedName>
    <definedName name="TABLE_AGE_DEF" localSheetId="72">'x-606'!$B$12</definedName>
    <definedName name="TABLE_AGE_DEF" localSheetId="73">'x-607'!$B$12</definedName>
    <definedName name="TABLE_AGE_DEF" localSheetId="74">'x-608'!$B$12</definedName>
    <definedName name="TABLE_AGE_DEF" localSheetId="75">'x-609'!$B$12</definedName>
    <definedName name="TABLE_AGE_DEF" localSheetId="76">'x-610'!$B$12</definedName>
    <definedName name="TABLE_AGE_DEF" localSheetId="77">'x-611'!$B$12</definedName>
    <definedName name="TABLE_AGE_DEF" localSheetId="78">'x-612'!$B$12</definedName>
    <definedName name="TABLE_AGE_DEF" localSheetId="79">'x-613'!$B$12</definedName>
    <definedName name="TABLE_AGE_DEF" localSheetId="80">'x-614'!$B$12</definedName>
    <definedName name="TABLE_AGE_DEF" localSheetId="81">'x-615'!$B$12</definedName>
    <definedName name="TABLE_AGE_DEF" localSheetId="82">'x-616'!$B$12</definedName>
    <definedName name="TABLE_AGE_DEF" localSheetId="83">'x-617'!$B$12</definedName>
    <definedName name="TABLE_AGE_DEF" localSheetId="84">'x-618'!$B$12</definedName>
    <definedName name="TABLE_AGE_DEF" localSheetId="85">'x-619'!$B$12</definedName>
    <definedName name="TABLE_AGE_DEF" localSheetId="86">'x-620'!$B$12</definedName>
    <definedName name="TABLE_AGE_DEF" localSheetId="87">'x-621'!$B$12</definedName>
    <definedName name="TABLE_AGE_DEF" localSheetId="88">'x-622'!$B$12</definedName>
    <definedName name="TABLE_AGE_DEF" localSheetId="89">'x-626'!$B$12</definedName>
    <definedName name="TABLE_AGE_DEF" localSheetId="90">'x-627'!$B$12</definedName>
    <definedName name="TABLE_AGE_DEF" localSheetId="91">'x-701'!$B$12</definedName>
    <definedName name="TABLE_AGE_DEF" localSheetId="92">'x-702'!$B$12</definedName>
    <definedName name="TABLE_AGE_DEF">'x-Series Number'!$B$12</definedName>
    <definedName name="TABLE_AGE_DEF_1" localSheetId="8">'x-201'!$B$12</definedName>
    <definedName name="TABLE_AGE_DEF_1" localSheetId="9">'x-202'!$B$12</definedName>
    <definedName name="TABLE_AGE_DEF_1" localSheetId="10">'x-203'!$B$12</definedName>
    <definedName name="TABLE_AGE_DEF_1" localSheetId="11">'x-204'!$B$12</definedName>
    <definedName name="TABLE_AGE_DEF_1" localSheetId="12">'x-205'!$B$12</definedName>
    <definedName name="TABLE_AGE_DEF_1" localSheetId="13">'x-206'!$B$12</definedName>
    <definedName name="TABLE_AGE_DEF_1" localSheetId="14">'x-207'!$B$12</definedName>
    <definedName name="TABLE_AGE_DEF_1" localSheetId="15">'x-208'!$B$12</definedName>
    <definedName name="TABLE_AGE_DEF_1" localSheetId="16">'x-209'!$B$12</definedName>
    <definedName name="TABLE_AGE_DEF_1" localSheetId="17">'x-210'!$B$12</definedName>
    <definedName name="TABLE_AGE_DEF_1" localSheetId="18">'x-211'!$B$12</definedName>
    <definedName name="TABLE_AGE_DEF_1" localSheetId="19">'x-212'!$B$12</definedName>
    <definedName name="TABLE_AGE_DEF_1" localSheetId="20">'x-213'!$B$12</definedName>
    <definedName name="TABLE_AGE_DEF_1" localSheetId="21">'x-214'!$B$12</definedName>
    <definedName name="TABLE_AGE_DEF_1" localSheetId="22">'x-215'!$B$12</definedName>
    <definedName name="TABLE_AGE_DEF_1" localSheetId="23">'x-220'!$B$12</definedName>
    <definedName name="TABLE_AGE_DEF_1" localSheetId="24">'x-221'!$B$12</definedName>
    <definedName name="TABLE_AGE_DEF_1" localSheetId="25">'x-301'!$B$12</definedName>
    <definedName name="TABLE_AGE_DEF_1" localSheetId="26">'x-302'!$B$12</definedName>
    <definedName name="TABLE_AGE_DEF_1" localSheetId="27">'x-303'!$B$12</definedName>
    <definedName name="TABLE_AGE_DEF_1" localSheetId="28">'x-304'!$B$12</definedName>
    <definedName name="TABLE_AGE_DEF_1" localSheetId="29">'x-305'!$B$12</definedName>
    <definedName name="TABLE_AGE_DEF_1" localSheetId="30">'x-306'!$B$12</definedName>
    <definedName name="TABLE_AGE_DEF_1" localSheetId="31">'x-307'!$B$12</definedName>
    <definedName name="TABLE_AGE_DEF_1" localSheetId="32">'x-308'!$B$12</definedName>
    <definedName name="TABLE_AGE_DEF_1" localSheetId="33">'x-309'!$B$12</definedName>
    <definedName name="TABLE_AGE_DEF_1" localSheetId="34">'x-310'!$B$12</definedName>
    <definedName name="TABLE_AGE_DEF_1" localSheetId="35">'x-311'!$B$12</definedName>
    <definedName name="TABLE_AGE_DEF_1" localSheetId="36">'x-312'!$B$12</definedName>
    <definedName name="TABLE_AGE_DEF_1" localSheetId="37">'x-313'!$B$12</definedName>
    <definedName name="TABLE_AGE_DEF_1" localSheetId="38">'x-314'!$B$12</definedName>
    <definedName name="TABLE_AGE_DEF_1" localSheetId="39">'x-315'!$B$12</definedName>
    <definedName name="TABLE_AGE_DEF_1" localSheetId="40">'x-316'!$B$12</definedName>
    <definedName name="TABLE_AGE_DEF_1" localSheetId="42">'x-317'!$B$12</definedName>
    <definedName name="TABLE_AGE_DEF_1" localSheetId="41">'x-321'!$B$12</definedName>
    <definedName name="TABLE_AGE_DEF_1" localSheetId="43">'x-322'!$B$12</definedName>
    <definedName name="TABLE_AGE_DEF_1" localSheetId="44">'x-323'!$B$12</definedName>
    <definedName name="TABLE_AGE_DEF_1" localSheetId="45">'x-324'!$B$12</definedName>
    <definedName name="TABLE_AGE_DEF_1" localSheetId="46">'x-325'!$B$12</definedName>
    <definedName name="TABLE_AGE_DEF_1" localSheetId="47">'x-326'!$B$12</definedName>
    <definedName name="TABLE_AGE_DEF_1" localSheetId="48">'x-327'!$B$12</definedName>
    <definedName name="TABLE_AGE_DEF_1" localSheetId="49">'x-328'!$B$12</definedName>
    <definedName name="TABLE_AGE_DEF_1" localSheetId="50">'x-329'!$B$12</definedName>
    <definedName name="TABLE_AGE_DEF_1" localSheetId="51">'x-330'!$B$12</definedName>
    <definedName name="TABLE_AGE_DEF_1" localSheetId="52">'x-331'!$B$12</definedName>
    <definedName name="TABLE_AGE_DEF_1" localSheetId="53">'x-401'!$B$12</definedName>
    <definedName name="TABLE_AGE_DEF_1" localSheetId="54">'x-402'!$B$12</definedName>
    <definedName name="TABLE_AGE_DEF_1" localSheetId="55">'x-403'!$B$12</definedName>
    <definedName name="TABLE_AGE_DEF_1" localSheetId="56">'x-404'!$B$12</definedName>
    <definedName name="TABLE_AGE_DEF_1" localSheetId="57">'x-405'!$B$12</definedName>
    <definedName name="TABLE_AGE_DEF_1" localSheetId="58">'x-406 '!$B$12</definedName>
    <definedName name="TABLE_AGE_DEF_1" localSheetId="59">'x-407'!$B$12</definedName>
    <definedName name="TABLE_AGE_DEF_1" localSheetId="60">'x-501'!$B$12</definedName>
    <definedName name="TABLE_AGE_DEF_1" localSheetId="61">'x-502'!$B$12</definedName>
    <definedName name="TABLE_AGE_DEF_1" localSheetId="62">'x-503'!$B$12</definedName>
    <definedName name="TABLE_AGE_DEF_1" localSheetId="63">'x-504'!$B$12</definedName>
    <definedName name="TABLE_AGE_DEF_1" localSheetId="64">'x-505'!$B$12</definedName>
    <definedName name="TABLE_AGE_DEF_1" localSheetId="65">'x-506'!$B$12</definedName>
    <definedName name="TABLE_AGE_DEF_1" localSheetId="66">'x-507'!$B$12</definedName>
    <definedName name="TABLE_AGE_DEF_1" localSheetId="67">'x-601'!$B$12</definedName>
    <definedName name="TABLE_AGE_DEF_1" localSheetId="68">'x-602'!$B$12</definedName>
    <definedName name="TABLE_AGE_DEF_1" localSheetId="69">'x-603'!$B$12</definedName>
    <definedName name="TABLE_AGE_DEF_1" localSheetId="70">'x-604'!$B$12</definedName>
    <definedName name="TABLE_AGE_DEF_1" localSheetId="71">'x-605'!$B$12</definedName>
    <definedName name="TABLE_AGE_DEF_1" localSheetId="72">'x-606'!$B$12</definedName>
    <definedName name="TABLE_AGE_DEF_1" localSheetId="73">'x-607'!$B$12</definedName>
    <definedName name="TABLE_AGE_DEF_1" localSheetId="74">'x-608'!$B$12</definedName>
    <definedName name="TABLE_AGE_DEF_1" localSheetId="75">'x-609'!$B$12</definedName>
    <definedName name="TABLE_AGE_DEF_1" localSheetId="76">'x-610'!$B$12</definedName>
    <definedName name="TABLE_AGE_DEF_1" localSheetId="77">'x-611'!$B$12</definedName>
    <definedName name="TABLE_AGE_DEF_1" localSheetId="78">'x-612'!$B$12</definedName>
    <definedName name="TABLE_AGE_DEF_1" localSheetId="79">'x-613'!$B$12</definedName>
    <definedName name="TABLE_AGE_DEF_1" localSheetId="80">'x-614'!$B$12</definedName>
    <definedName name="TABLE_AGE_DEF_1" localSheetId="81">'x-615'!$B$12</definedName>
    <definedName name="TABLE_AGE_DEF_1" localSheetId="82">'x-616'!$B$12</definedName>
    <definedName name="TABLE_AGE_DEF_1" localSheetId="83">'x-617'!$B$12</definedName>
    <definedName name="TABLE_AGE_DEF_1" localSheetId="84">'x-618'!$B$12</definedName>
    <definedName name="TABLE_AGE_DEF_1" localSheetId="85">'x-619'!$B$12</definedName>
    <definedName name="TABLE_AGE_DEF_1" localSheetId="86">'x-620'!$B$12</definedName>
    <definedName name="TABLE_AGE_DEF_1" localSheetId="87">'x-621'!$B$12</definedName>
    <definedName name="TABLE_AGE_DEF_1" localSheetId="88">'x-622'!$B$12</definedName>
    <definedName name="TABLE_AGE_DEF_1" localSheetId="89">'x-626'!$B$12</definedName>
    <definedName name="TABLE_AGE_DEF_1" localSheetId="90">'x-627'!$B$12</definedName>
    <definedName name="TABLE_AGE_DEF_1" localSheetId="91">'x-701'!$B$12</definedName>
    <definedName name="TABLE_AGE_DEF_1" localSheetId="92">'x-702'!$B$12</definedName>
    <definedName name="TABLE_AREA" localSheetId="8">'x-201'!$A$26:$B$65</definedName>
    <definedName name="TABLE_AREA" localSheetId="9">'x-202'!$A$26:$B$65</definedName>
    <definedName name="TABLE_AREA" localSheetId="10">'x-203'!$A$26:$B$65</definedName>
    <definedName name="TABLE_AREA" localSheetId="11">'x-204'!$A$26:$B$65</definedName>
    <definedName name="TABLE_AREA" localSheetId="12">'x-205'!$A$26:$B$65</definedName>
    <definedName name="TABLE_AREA" localSheetId="13">'x-206'!$A$26:$B$65</definedName>
    <definedName name="TABLE_AREA" localSheetId="14">'x-207'!$A$26:$B$65</definedName>
    <definedName name="TABLE_AREA" localSheetId="15">'x-208'!$A$26:$B$65</definedName>
    <definedName name="TABLE_AREA" localSheetId="16">'x-209'!$A$26:$B$65</definedName>
    <definedName name="TABLE_AREA" localSheetId="17">'x-210'!$A$26:$B$65</definedName>
    <definedName name="TABLE_AREA" localSheetId="18">'x-211'!$A$26:$B$65</definedName>
    <definedName name="TABLE_AREA" localSheetId="19">'x-212'!$A$26:$B$65</definedName>
    <definedName name="TABLE_AREA" localSheetId="20">'x-213'!$A$26:$B$65</definedName>
    <definedName name="TABLE_AREA" localSheetId="21">'x-214'!$A$26:$B$65</definedName>
    <definedName name="TABLE_AREA" localSheetId="22">'x-215'!$A$26:$B$65</definedName>
    <definedName name="TABLE_AREA" localSheetId="23">'x-220'!$A$26:$B$65</definedName>
    <definedName name="TABLE_AREA" localSheetId="24">'x-221'!$A$26:$B$65</definedName>
    <definedName name="TABLE_AREA" localSheetId="25">'x-301'!$A$26:$B$65</definedName>
    <definedName name="TABLE_AREA" localSheetId="26">'x-302'!$A$26:$B$65</definedName>
    <definedName name="TABLE_AREA" localSheetId="27">'x-303'!$A$26:$B$65</definedName>
    <definedName name="TABLE_AREA" localSheetId="28">'x-304'!$A$26:$B$65</definedName>
    <definedName name="TABLE_AREA" localSheetId="29">'x-305'!$A$26:$B$65</definedName>
    <definedName name="TABLE_AREA" localSheetId="30">'x-306'!$A$26:$B$65</definedName>
    <definedName name="TABLE_AREA" localSheetId="31">'x-307'!$A$26:$B$65</definedName>
    <definedName name="TABLE_AREA" localSheetId="32">'x-308'!$A$26:$B$65</definedName>
    <definedName name="TABLE_AREA" localSheetId="33">'x-309'!$A$26:$B$65</definedName>
    <definedName name="TABLE_AREA" localSheetId="34">'x-310'!$A$26:$B$65</definedName>
    <definedName name="TABLE_AREA" localSheetId="35">'x-311'!$A$26:$B$65</definedName>
    <definedName name="TABLE_AREA" localSheetId="36">'x-312'!$A$26:$B$65</definedName>
    <definedName name="TABLE_AREA" localSheetId="37">'x-313'!$A$26:$B$65</definedName>
    <definedName name="TABLE_AREA" localSheetId="38">'x-314'!$A$26:$B$65</definedName>
    <definedName name="TABLE_AREA" localSheetId="39">'x-315'!$A$26:$B$65</definedName>
    <definedName name="TABLE_AREA" localSheetId="40">'x-316'!$A$26:$B$65</definedName>
    <definedName name="TABLE_AREA" localSheetId="42">'x-317'!$A$26:$B$65</definedName>
    <definedName name="TABLE_AREA" localSheetId="41">'x-321'!$A$26:$B$65</definedName>
    <definedName name="TABLE_AREA" localSheetId="43">'x-322'!$A$26:$B$65</definedName>
    <definedName name="TABLE_AREA" localSheetId="44">'x-323'!$A$26:$B$65</definedName>
    <definedName name="TABLE_AREA" localSheetId="45">'x-324'!$A$26:$B$65</definedName>
    <definedName name="TABLE_AREA" localSheetId="46">'x-325'!$A$26:$B$65</definedName>
    <definedName name="TABLE_AREA" localSheetId="47">'x-326'!$A$26:$B$65</definedName>
    <definedName name="TABLE_AREA" localSheetId="48">'x-327'!$A$26:$B$65</definedName>
    <definedName name="TABLE_AREA" localSheetId="49">'x-328'!$A$26:$B$65</definedName>
    <definedName name="TABLE_AREA" localSheetId="50">'x-329'!$A$26:$B$65</definedName>
    <definedName name="TABLE_AREA" localSheetId="51">'x-330'!$A$26:$B$65</definedName>
    <definedName name="TABLE_AREA" localSheetId="52">'x-331'!$A$26:$B$65</definedName>
    <definedName name="TABLE_AREA" localSheetId="53">'x-401'!$A$26:$B$65</definedName>
    <definedName name="TABLE_AREA" localSheetId="54">'x-402'!$A$26:$B$65</definedName>
    <definedName name="TABLE_AREA" localSheetId="55">'x-403'!$A$26:$B$65</definedName>
    <definedName name="TABLE_AREA" localSheetId="56">'x-404'!$A$26:$B$65</definedName>
    <definedName name="TABLE_AREA" localSheetId="57">'x-405'!$A$26:$B$65</definedName>
    <definedName name="TABLE_AREA" localSheetId="58">'x-406 '!$A$26:$B$65</definedName>
    <definedName name="TABLE_AREA" localSheetId="59">'x-407'!$A$26:$B$65</definedName>
    <definedName name="TABLE_AREA" localSheetId="60">'x-501'!$A$26:$B$65</definedName>
    <definedName name="TABLE_AREA" localSheetId="61">'x-502'!$A$26:$B$65</definedName>
    <definedName name="TABLE_AREA" localSheetId="62">'x-503'!$A$26:$B$65</definedName>
    <definedName name="TABLE_AREA" localSheetId="63">'x-504'!$A$26:$B$65</definedName>
    <definedName name="TABLE_AREA" localSheetId="64">'x-505'!#REF!</definedName>
    <definedName name="TABLE_AREA" localSheetId="65">'x-506'!#REF!</definedName>
    <definedName name="TABLE_AREA" localSheetId="66">'x-507'!#REF!</definedName>
    <definedName name="TABLE_AREA" localSheetId="67">'x-601'!$A$26:$B$65</definedName>
    <definedName name="TABLE_AREA" localSheetId="68">'x-602'!$A$26:$B$65</definedName>
    <definedName name="TABLE_AREA" localSheetId="69">'x-603'!$A$26:$B$65</definedName>
    <definedName name="TABLE_AREA" localSheetId="70">'x-604'!$A$26:$B$65</definedName>
    <definedName name="TABLE_AREA" localSheetId="71">'x-605'!$A$26:$B$65</definedName>
    <definedName name="TABLE_AREA" localSheetId="72">'x-606'!#REF!</definedName>
    <definedName name="TABLE_AREA" localSheetId="73">'x-607'!#REF!</definedName>
    <definedName name="TABLE_AREA" localSheetId="74">'x-608'!$A$26:$B$65</definedName>
    <definedName name="TABLE_AREA" localSheetId="75">'x-609'!$A$26:$B$65</definedName>
    <definedName name="TABLE_AREA" localSheetId="76">'x-610'!$A$26:$B$65</definedName>
    <definedName name="TABLE_AREA" localSheetId="77">'x-611'!$A$26:$B$65</definedName>
    <definedName name="TABLE_AREA" localSheetId="78">'x-612'!$A$26:$B$65</definedName>
    <definedName name="TABLE_AREA" localSheetId="79">'x-613'!$A$26:$B$65</definedName>
    <definedName name="TABLE_AREA" localSheetId="80">'x-614'!$A$26:$B$65</definedName>
    <definedName name="TABLE_AREA" localSheetId="81">'x-615'!#REF!</definedName>
    <definedName name="TABLE_AREA" localSheetId="82">'x-616'!#REF!</definedName>
    <definedName name="TABLE_AREA" localSheetId="83">'x-617'!$A$26:$B$65</definedName>
    <definedName name="TABLE_AREA" localSheetId="84">'x-618'!$A$26:$B$65</definedName>
    <definedName name="TABLE_AREA" localSheetId="85">'x-619'!$A$26:$B$65</definedName>
    <definedName name="TABLE_AREA" localSheetId="86">'x-620'!$A$26:$B$65</definedName>
    <definedName name="TABLE_AREA" localSheetId="87">'x-621'!$A$26:$B$65</definedName>
    <definedName name="TABLE_AREA" localSheetId="88">'x-622'!$A$26:$B$65</definedName>
    <definedName name="TABLE_AREA" localSheetId="89">'x-626'!$A$59:$B$65</definedName>
    <definedName name="TABLE_AREA" localSheetId="90">'x-627'!#REF!</definedName>
    <definedName name="TABLE_AREA" localSheetId="91">'x-701'!$A$26:$B$65</definedName>
    <definedName name="TABLE_AREA" localSheetId="92">'x-702'!$A$26:$B$65</definedName>
    <definedName name="TABLE_AREA">'x-Series Number'!$A$25:$B$64</definedName>
    <definedName name="TABLE_AREA_1" localSheetId="8">'x-201'!$A$26:$D$68</definedName>
    <definedName name="TABLE_AREA_1" localSheetId="9">'x-202'!$A$26:$D$68</definedName>
    <definedName name="TABLE_AREA_1" localSheetId="10">'x-203'!$A$26:$C$73</definedName>
    <definedName name="TABLE_AREA_1" localSheetId="11">'x-204'!$A$26:$C$68</definedName>
    <definedName name="TABLE_AREA_1" localSheetId="12">'x-205'!$A$26:$C$31</definedName>
    <definedName name="TABLE_AREA_1" localSheetId="13">'x-206'!$A$26:$D$68</definedName>
    <definedName name="TABLE_AREA_1" localSheetId="14">'x-207'!$A$26:$D$68</definedName>
    <definedName name="TABLE_AREA_1" localSheetId="15">'x-208'!$A$26:$C$85</definedName>
    <definedName name="TABLE_AREA_1" localSheetId="16">'x-209'!$A$26:$C$85</definedName>
    <definedName name="TABLE_AREA_1" localSheetId="17">'x-210'!$A$26:$C$85</definedName>
    <definedName name="TABLE_AREA_1" localSheetId="18">'x-211'!$A$26:$C$85</definedName>
    <definedName name="TABLE_AREA_1" localSheetId="19">'x-212'!$A$26:$C$85</definedName>
    <definedName name="TABLE_AREA_1" localSheetId="20">'x-213'!$A$26:$C$85</definedName>
    <definedName name="TABLE_AREA_1" localSheetId="21">'x-214'!$A$26:$C$85</definedName>
    <definedName name="TABLE_AREA_1" localSheetId="22">'x-215'!$A$26:$C$85</definedName>
    <definedName name="TABLE_AREA_1" localSheetId="23">'x-220'!$A$26:$C$68</definedName>
    <definedName name="TABLE_AREA_1" localSheetId="24">'x-221'!$A$26:$C$68</definedName>
    <definedName name="TABLE_AREA_1" localSheetId="25">'x-301'!$A$26:$F$62</definedName>
    <definedName name="TABLE_AREA_1" localSheetId="26">'x-302'!$A$26:$F$62</definedName>
    <definedName name="TABLE_AREA_1" localSheetId="27">'x-303'!$A$26:$E$92</definedName>
    <definedName name="TABLE_AREA_1" localSheetId="28">'x-304'!$A$26:$E$92</definedName>
    <definedName name="TABLE_AREA_1" localSheetId="29">'x-305'!$A$26:$D$57</definedName>
    <definedName name="TABLE_AREA_1" localSheetId="30">'x-306'!$A$26:$D$57</definedName>
    <definedName name="TABLE_AREA_1" localSheetId="31">'x-307'!$A$26:$D$92</definedName>
    <definedName name="TABLE_AREA_1" localSheetId="32">'x-308'!$A$26:$D$92</definedName>
    <definedName name="TABLE_AREA_1" localSheetId="33">'x-309'!$A$26:$D$57</definedName>
    <definedName name="TABLE_AREA_1" localSheetId="34">'x-310'!$A$26:$D$57</definedName>
    <definedName name="TABLE_AREA_1" localSheetId="35">'x-311'!$A$26:$D$92</definedName>
    <definedName name="TABLE_AREA_1" localSheetId="36">'x-312'!$A$26:$D$92</definedName>
    <definedName name="TABLE_AREA_1" localSheetId="37">'x-313'!$A$26:$C$96</definedName>
    <definedName name="TABLE_AREA_1" localSheetId="38">'x-314'!$A$26:$C$96</definedName>
    <definedName name="TABLE_AREA_1" localSheetId="39">'x-315'!$A$26:$C$96</definedName>
    <definedName name="TABLE_AREA_1" localSheetId="40">'x-316'!$A$26:$E$94</definedName>
    <definedName name="TABLE_AREA_1" localSheetId="42">'x-317'!$A$26:$E$94</definedName>
    <definedName name="TABLE_AREA_1" localSheetId="41">'x-321'!$A$26:$K$38</definedName>
    <definedName name="TABLE_AREA_1" localSheetId="43">'x-322'!$A$26:$G$38</definedName>
    <definedName name="TABLE_AREA_1" localSheetId="44">'x-323'!$A$26:$AQ$38</definedName>
    <definedName name="TABLE_AREA_1" localSheetId="45">'x-324'!$A$26:$K$38</definedName>
    <definedName name="TABLE_AREA_1" localSheetId="46">'x-325'!$A$26:$F$38</definedName>
    <definedName name="TABLE_AREA_1" localSheetId="47">'x-326'!$A$26:$K$38</definedName>
    <definedName name="TABLE_AREA_1" localSheetId="48">'x-327'!$A$26:$K$38</definedName>
    <definedName name="TABLE_AREA_1" localSheetId="49">'x-328'!$A$26:$AV$38</definedName>
    <definedName name="TABLE_AREA_1" localSheetId="50">'x-329'!$A$26:$AQ$38</definedName>
    <definedName name="TABLE_AREA_1" localSheetId="51">'x-330'!$A$26:$B$39</definedName>
    <definedName name="TABLE_AREA_1" localSheetId="52">'x-331'!$A$26:$B$77</definedName>
    <definedName name="TABLE_AREA_1" localSheetId="53">'x-401'!$A$26:$M$37</definedName>
    <definedName name="TABLE_AREA_1" localSheetId="54">'x-402'!$A$26:$M$32</definedName>
    <definedName name="TABLE_AREA_1" localSheetId="55">'x-403'!$A$26:$M$40</definedName>
    <definedName name="TABLE_AREA_1" localSheetId="56">'x-404'!$A$26:$L$38</definedName>
    <definedName name="TABLE_AREA_1" localSheetId="57">'x-405'!$A$26:$L$38</definedName>
    <definedName name="TABLE_AREA_1" localSheetId="58">'x-406 '!$A$26:$L$38</definedName>
    <definedName name="TABLE_AREA_1" localSheetId="59">'x-407'!$A$26:$L$38</definedName>
    <definedName name="TABLE_AREA_1" localSheetId="60">'x-501'!$A$26:$C$41</definedName>
    <definedName name="TABLE_AREA_1" localSheetId="61">'x-502'!$A$26:$B$101</definedName>
    <definedName name="TABLE_AREA_1" localSheetId="62">'x-503'!$A$26:$C$46</definedName>
    <definedName name="TABLE_AREA_1" localSheetId="63">'x-504'!$A$26:$B$101</definedName>
    <definedName name="TABLE_AREA_1" localSheetId="64">'x-505'!#REF!</definedName>
    <definedName name="TABLE_AREA_1" localSheetId="65">'x-506'!#REF!</definedName>
    <definedName name="TABLE_AREA_1" localSheetId="66">'x-507'!#REF!</definedName>
    <definedName name="TABLE_AREA_1" localSheetId="67">'x-601'!$A$26:$C$68</definedName>
    <definedName name="TABLE_AREA_1" localSheetId="68">'x-602'!$A$26:$C$41</definedName>
    <definedName name="TABLE_AREA_1" localSheetId="69">'x-603'!$A$26:$K$38</definedName>
    <definedName name="TABLE_AREA_1" localSheetId="70">'x-604'!$A$26:$G$38</definedName>
    <definedName name="TABLE_AREA_1" localSheetId="71">'x-605'!$A$26:$AQ$38</definedName>
    <definedName name="TABLE_AREA_1" localSheetId="72">'x-606'!#REF!</definedName>
    <definedName name="TABLE_AREA_1" localSheetId="73">'x-607'!#REF!</definedName>
    <definedName name="TABLE_AREA_1" localSheetId="74">'x-608'!$A$26:$E$73</definedName>
    <definedName name="TABLE_AREA_1" localSheetId="75">'x-609'!$A$26:$K$38</definedName>
    <definedName name="TABLE_AREA_1" localSheetId="76">'x-610'!$A$26:$F$38</definedName>
    <definedName name="TABLE_AREA_1" localSheetId="77">'x-611'!$A$26:$K$38</definedName>
    <definedName name="TABLE_AREA_1" localSheetId="78">'x-612'!$A$26:$K$38</definedName>
    <definedName name="TABLE_AREA_1" localSheetId="79">'x-613'!$A$26:$AV$38</definedName>
    <definedName name="TABLE_AREA_1" localSheetId="80">'x-614'!$A$26:$AQ$38</definedName>
    <definedName name="TABLE_AREA_1" localSheetId="81">'x-615'!#REF!</definedName>
    <definedName name="TABLE_AREA_1" localSheetId="82">'x-616'!#REF!</definedName>
    <definedName name="TABLE_AREA_1" localSheetId="83">'x-617'!$A$26:$E$76</definedName>
    <definedName name="TABLE_AREA_1" localSheetId="84">'x-618'!$A$26:$E$76</definedName>
    <definedName name="TABLE_AREA_1" localSheetId="85">'x-619'!$A$26:$B$77</definedName>
    <definedName name="TABLE_AREA_1" localSheetId="86">'x-620'!$A$26:$B$39</definedName>
    <definedName name="TABLE_AREA_1" localSheetId="87">'x-621'!$A$26:$C$47</definedName>
    <definedName name="TABLE_AREA_1" localSheetId="88">'x-622'!$A$26:$C$82</definedName>
    <definedName name="TABLE_AREA_1" localSheetId="89">'x-626'!#REF!</definedName>
    <definedName name="TABLE_AREA_1" localSheetId="90">'x-627'!#REF!</definedName>
    <definedName name="TABLE_AREA_1" localSheetId="91">'x-701'!$A$26:$B$68</definedName>
    <definedName name="TABLE_CLIENT" localSheetId="8">'x-201'!$B$7</definedName>
    <definedName name="TABLE_CLIENT" localSheetId="9">'x-202'!$B$7</definedName>
    <definedName name="TABLE_CLIENT" localSheetId="10">'x-203'!$B$7</definedName>
    <definedName name="TABLE_CLIENT" localSheetId="11">'x-204'!$B$7</definedName>
    <definedName name="TABLE_CLIENT" localSheetId="12">'x-205'!$B$7</definedName>
    <definedName name="TABLE_CLIENT" localSheetId="13">'x-206'!$B$7</definedName>
    <definedName name="TABLE_CLIENT" localSheetId="14">'x-207'!$B$7</definedName>
    <definedName name="TABLE_CLIENT" localSheetId="15">'x-208'!$B$7</definedName>
    <definedName name="TABLE_CLIENT" localSheetId="16">'x-209'!$B$7</definedName>
    <definedName name="TABLE_CLIENT" localSheetId="17">'x-210'!$B$7</definedName>
    <definedName name="TABLE_CLIENT" localSheetId="18">'x-211'!$B$7</definedName>
    <definedName name="TABLE_CLIENT" localSheetId="19">'x-212'!$B$7</definedName>
    <definedName name="TABLE_CLIENT" localSheetId="20">'x-213'!$B$7</definedName>
    <definedName name="TABLE_CLIENT" localSheetId="21">'x-214'!$B$7</definedName>
    <definedName name="TABLE_CLIENT" localSheetId="22">'x-215'!$B$7</definedName>
    <definedName name="TABLE_CLIENT" localSheetId="23">'x-220'!$B$7</definedName>
    <definedName name="TABLE_CLIENT" localSheetId="24">'x-221'!$B$7</definedName>
    <definedName name="TABLE_CLIENT" localSheetId="25">'x-301'!$B$7</definedName>
    <definedName name="TABLE_CLIENT" localSheetId="26">'x-302'!$B$7</definedName>
    <definedName name="TABLE_CLIENT" localSheetId="27">'x-303'!$B$7</definedName>
    <definedName name="TABLE_CLIENT" localSheetId="28">'x-304'!$B$7</definedName>
    <definedName name="TABLE_CLIENT" localSheetId="29">'x-305'!$B$7</definedName>
    <definedName name="TABLE_CLIENT" localSheetId="30">'x-306'!$B$7</definedName>
    <definedName name="TABLE_CLIENT" localSheetId="31">'x-307'!$B$7</definedName>
    <definedName name="TABLE_CLIENT" localSheetId="32">'x-308'!$B$7</definedName>
    <definedName name="TABLE_CLIENT" localSheetId="33">'x-309'!$B$7</definedName>
    <definedName name="TABLE_CLIENT" localSheetId="34">'x-310'!$B$7</definedName>
    <definedName name="TABLE_CLIENT" localSheetId="35">'x-311'!$B$7</definedName>
    <definedName name="TABLE_CLIENT" localSheetId="36">'x-312'!$B$7</definedName>
    <definedName name="TABLE_CLIENT" localSheetId="37">'x-313'!$B$7</definedName>
    <definedName name="TABLE_CLIENT" localSheetId="38">'x-314'!$B$7</definedName>
    <definedName name="TABLE_CLIENT" localSheetId="39">'x-315'!$B$7</definedName>
    <definedName name="TABLE_CLIENT" localSheetId="40">'x-316'!$B$7</definedName>
    <definedName name="TABLE_CLIENT" localSheetId="42">'x-317'!$B$7</definedName>
    <definedName name="TABLE_CLIENT" localSheetId="41">'x-321'!$B$7</definedName>
    <definedName name="TABLE_CLIENT" localSheetId="43">'x-322'!$B$7</definedName>
    <definedName name="TABLE_CLIENT" localSheetId="44">'x-323'!$B$7</definedName>
    <definedName name="TABLE_CLIENT" localSheetId="45">'x-324'!$B$7</definedName>
    <definedName name="TABLE_CLIENT" localSheetId="46">'x-325'!$B$7</definedName>
    <definedName name="TABLE_CLIENT" localSheetId="47">'x-326'!$B$7</definedName>
    <definedName name="TABLE_CLIENT" localSheetId="48">'x-327'!$B$7</definedName>
    <definedName name="TABLE_CLIENT" localSheetId="49">'x-328'!$B$7</definedName>
    <definedName name="TABLE_CLIENT" localSheetId="50">'x-329'!$B$7</definedName>
    <definedName name="TABLE_CLIENT" localSheetId="51">'x-330'!$B$7</definedName>
    <definedName name="TABLE_CLIENT" localSheetId="52">'x-331'!$B$7</definedName>
    <definedName name="TABLE_CLIENT" localSheetId="53">'x-401'!$B$7</definedName>
    <definedName name="TABLE_CLIENT" localSheetId="54">'x-402'!$B$7</definedName>
    <definedName name="TABLE_CLIENT" localSheetId="55">'x-403'!$B$7</definedName>
    <definedName name="TABLE_CLIENT" localSheetId="56">'x-404'!$B$7</definedName>
    <definedName name="TABLE_CLIENT" localSheetId="57">'x-405'!$B$7</definedName>
    <definedName name="TABLE_CLIENT" localSheetId="58">'x-406 '!$B$7</definedName>
    <definedName name="TABLE_CLIENT" localSheetId="59">'x-407'!$B$7</definedName>
    <definedName name="TABLE_CLIENT" localSheetId="60">'x-501'!$B$7</definedName>
    <definedName name="TABLE_CLIENT" localSheetId="61">'x-502'!$B$7</definedName>
    <definedName name="TABLE_CLIENT" localSheetId="62">'x-503'!$B$7</definedName>
    <definedName name="TABLE_CLIENT" localSheetId="63">'x-504'!$B$7</definedName>
    <definedName name="TABLE_CLIENT" localSheetId="64">'x-505'!$B$7</definedName>
    <definedName name="TABLE_CLIENT" localSheetId="65">'x-506'!$B$7</definedName>
    <definedName name="TABLE_CLIENT" localSheetId="66">'x-507'!$B$7</definedName>
    <definedName name="TABLE_CLIENT" localSheetId="67">'x-601'!$B$7</definedName>
    <definedName name="TABLE_CLIENT" localSheetId="68">'x-602'!$B$7</definedName>
    <definedName name="TABLE_CLIENT" localSheetId="69">'x-603'!$B$7</definedName>
    <definedName name="TABLE_CLIENT" localSheetId="70">'x-604'!$B$7</definedName>
    <definedName name="TABLE_CLIENT" localSheetId="71">'x-605'!$B$7</definedName>
    <definedName name="TABLE_CLIENT" localSheetId="72">'x-606'!$B$7</definedName>
    <definedName name="TABLE_CLIENT" localSheetId="73">'x-607'!$B$7</definedName>
    <definedName name="TABLE_CLIENT" localSheetId="74">'x-608'!$B$7</definedName>
    <definedName name="TABLE_CLIENT" localSheetId="75">'x-609'!$B$7</definedName>
    <definedName name="TABLE_CLIENT" localSheetId="76">'x-610'!$B$7</definedName>
    <definedName name="TABLE_CLIENT" localSheetId="77">'x-611'!$B$7</definedName>
    <definedName name="TABLE_CLIENT" localSheetId="78">'x-612'!$B$7</definedName>
    <definedName name="TABLE_CLIENT" localSheetId="79">'x-613'!$B$7</definedName>
    <definedName name="TABLE_CLIENT" localSheetId="80">'x-614'!$B$7</definedName>
    <definedName name="TABLE_CLIENT" localSheetId="81">'x-615'!$B$7</definedName>
    <definedName name="TABLE_CLIENT" localSheetId="82">'x-616'!$B$7</definedName>
    <definedName name="TABLE_CLIENT" localSheetId="83">'x-617'!$B$7</definedName>
    <definedName name="TABLE_CLIENT" localSheetId="84">'x-618'!$B$7</definedName>
    <definedName name="TABLE_CLIENT" localSheetId="85">'x-619'!$B$7</definedName>
    <definedName name="TABLE_CLIENT" localSheetId="86">'x-620'!$B$7</definedName>
    <definedName name="TABLE_CLIENT" localSheetId="87">'x-621'!$B$7</definedName>
    <definedName name="TABLE_CLIENT" localSheetId="88">'x-622'!$B$7</definedName>
    <definedName name="TABLE_CLIENT" localSheetId="89">'x-626'!$B$7</definedName>
    <definedName name="TABLE_CLIENT" localSheetId="90">'x-627'!$B$7</definedName>
    <definedName name="TABLE_CLIENT" localSheetId="91">'x-701'!$B$7</definedName>
    <definedName name="TABLE_CLIENT" localSheetId="92">'x-702'!$B$7</definedName>
    <definedName name="TABLE_CLIENT">'x-Series Number'!$B$7</definedName>
    <definedName name="TABLE_CLIENT_1" localSheetId="8">'x-201'!$B$7</definedName>
    <definedName name="TABLE_CLIENT_1" localSheetId="9">'x-202'!$B$7</definedName>
    <definedName name="TABLE_CLIENT_1" localSheetId="10">'x-203'!$B$7</definedName>
    <definedName name="TABLE_CLIENT_1" localSheetId="11">'x-204'!$B$7</definedName>
    <definedName name="TABLE_CLIENT_1" localSheetId="12">'x-205'!$B$7</definedName>
    <definedName name="TABLE_CLIENT_1" localSheetId="13">'x-206'!$B$7</definedName>
    <definedName name="TABLE_CLIENT_1" localSheetId="14">'x-207'!$B$7</definedName>
    <definedName name="TABLE_CLIENT_1" localSheetId="15">'x-208'!$B$7</definedName>
    <definedName name="TABLE_CLIENT_1" localSheetId="16">'x-209'!$B$7</definedName>
    <definedName name="TABLE_CLIENT_1" localSheetId="17">'x-210'!$B$7</definedName>
    <definedName name="TABLE_CLIENT_1" localSheetId="18">'x-211'!$B$7</definedName>
    <definedName name="TABLE_CLIENT_1" localSheetId="19">'x-212'!$B$7</definedName>
    <definedName name="TABLE_CLIENT_1" localSheetId="20">'x-213'!$B$7</definedName>
    <definedName name="TABLE_CLIENT_1" localSheetId="21">'x-214'!$B$7</definedName>
    <definedName name="TABLE_CLIENT_1" localSheetId="22">'x-215'!$B$7</definedName>
    <definedName name="TABLE_CLIENT_1" localSheetId="23">'x-220'!$B$7</definedName>
    <definedName name="TABLE_CLIENT_1" localSheetId="24">'x-221'!$B$7</definedName>
    <definedName name="TABLE_CLIENT_1" localSheetId="25">'x-301'!$B$7</definedName>
    <definedName name="TABLE_CLIENT_1" localSheetId="26">'x-302'!$B$7</definedName>
    <definedName name="TABLE_CLIENT_1" localSheetId="27">'x-303'!$B$7</definedName>
    <definedName name="TABLE_CLIENT_1" localSheetId="28">'x-304'!$B$7</definedName>
    <definedName name="TABLE_CLIENT_1" localSheetId="29">'x-305'!$B$7</definedName>
    <definedName name="TABLE_CLIENT_1" localSheetId="30">'x-306'!$B$7</definedName>
    <definedName name="TABLE_CLIENT_1" localSheetId="31">'x-307'!$B$7</definedName>
    <definedName name="TABLE_CLIENT_1" localSheetId="32">'x-308'!$B$7</definedName>
    <definedName name="TABLE_CLIENT_1" localSheetId="33">'x-309'!$B$7</definedName>
    <definedName name="TABLE_CLIENT_1" localSheetId="34">'x-310'!$B$7</definedName>
    <definedName name="TABLE_CLIENT_1" localSheetId="35">'x-311'!$B$7</definedName>
    <definedName name="TABLE_CLIENT_1" localSheetId="36">'x-312'!$B$7</definedName>
    <definedName name="TABLE_CLIENT_1" localSheetId="37">'x-313'!$B$7</definedName>
    <definedName name="TABLE_CLIENT_1" localSheetId="38">'x-314'!$B$7</definedName>
    <definedName name="TABLE_CLIENT_1" localSheetId="39">'x-315'!$B$7</definedName>
    <definedName name="TABLE_CLIENT_1" localSheetId="40">'x-316'!$B$7</definedName>
    <definedName name="TABLE_CLIENT_1" localSheetId="42">'x-317'!$B$7</definedName>
    <definedName name="TABLE_CLIENT_1" localSheetId="41">'x-321'!$B$7</definedName>
    <definedName name="TABLE_CLIENT_1" localSheetId="43">'x-322'!$B$7</definedName>
    <definedName name="TABLE_CLIENT_1" localSheetId="44">'x-323'!$B$7</definedName>
    <definedName name="TABLE_CLIENT_1" localSheetId="45">'x-324'!$B$7</definedName>
    <definedName name="TABLE_CLIENT_1" localSheetId="46">'x-325'!$B$7</definedName>
    <definedName name="TABLE_CLIENT_1" localSheetId="47">'x-326'!$B$7</definedName>
    <definedName name="TABLE_CLIENT_1" localSheetId="48">'x-327'!$B$7</definedName>
    <definedName name="TABLE_CLIENT_1" localSheetId="49">'x-328'!$B$7</definedName>
    <definedName name="TABLE_CLIENT_1" localSheetId="50">'x-329'!$B$7</definedName>
    <definedName name="TABLE_CLIENT_1" localSheetId="51">'x-330'!$B$7</definedName>
    <definedName name="TABLE_CLIENT_1" localSheetId="52">'x-331'!$B$7</definedName>
    <definedName name="TABLE_CLIENT_1" localSheetId="53">'x-401'!$B$7</definedName>
    <definedName name="TABLE_CLIENT_1" localSheetId="54">'x-402'!$B$7</definedName>
    <definedName name="TABLE_CLIENT_1" localSheetId="55">'x-403'!$B$7</definedName>
    <definedName name="TABLE_CLIENT_1" localSheetId="56">'x-404'!$B$7</definedName>
    <definedName name="TABLE_CLIENT_1" localSheetId="57">'x-405'!$B$7</definedName>
    <definedName name="TABLE_CLIENT_1" localSheetId="58">'x-406 '!$B$7</definedName>
    <definedName name="TABLE_CLIENT_1" localSheetId="59">'x-407'!$B$7</definedName>
    <definedName name="TABLE_CLIENT_1" localSheetId="60">'x-501'!$B$7</definedName>
    <definedName name="TABLE_CLIENT_1" localSheetId="61">'x-502'!$B$7</definedName>
    <definedName name="TABLE_CLIENT_1" localSheetId="62">'x-503'!$B$7</definedName>
    <definedName name="TABLE_CLIENT_1" localSheetId="63">'x-504'!$B$7</definedName>
    <definedName name="TABLE_CLIENT_1" localSheetId="64">'x-505'!$B$7</definedName>
    <definedName name="TABLE_CLIENT_1" localSheetId="65">'x-506'!$B$7</definedName>
    <definedName name="TABLE_CLIENT_1" localSheetId="66">'x-507'!$B$7</definedName>
    <definedName name="TABLE_CLIENT_1" localSheetId="67">'x-601'!$B$7</definedName>
    <definedName name="TABLE_CLIENT_1" localSheetId="68">'x-602'!$B$7</definedName>
    <definedName name="TABLE_CLIENT_1" localSheetId="69">'x-603'!$B$7</definedName>
    <definedName name="TABLE_CLIENT_1" localSheetId="70">'x-604'!$B$7</definedName>
    <definedName name="TABLE_CLIENT_1" localSheetId="71">'x-605'!$B$7</definedName>
    <definedName name="TABLE_CLIENT_1" localSheetId="72">'x-606'!$B$7</definedName>
    <definedName name="TABLE_CLIENT_1" localSheetId="73">'x-607'!$B$7</definedName>
    <definedName name="TABLE_CLIENT_1" localSheetId="74">'x-608'!$B$7</definedName>
    <definedName name="TABLE_CLIENT_1" localSheetId="75">'x-609'!$B$7</definedName>
    <definedName name="TABLE_CLIENT_1" localSheetId="76">'x-610'!$B$7</definedName>
    <definedName name="TABLE_CLIENT_1" localSheetId="77">'x-611'!$B$7</definedName>
    <definedName name="TABLE_CLIENT_1" localSheetId="78">'x-612'!$B$7</definedName>
    <definedName name="TABLE_CLIENT_1" localSheetId="79">'x-613'!$B$7</definedName>
    <definedName name="TABLE_CLIENT_1" localSheetId="80">'x-614'!$B$7</definedName>
    <definedName name="TABLE_CLIENT_1" localSheetId="81">'x-615'!$B$7</definedName>
    <definedName name="TABLE_CLIENT_1" localSheetId="82">'x-616'!$B$7</definedName>
    <definedName name="TABLE_CLIENT_1" localSheetId="83">'x-617'!$B$7</definedName>
    <definedName name="TABLE_CLIENT_1" localSheetId="84">'x-618'!$B$7</definedName>
    <definedName name="TABLE_CLIENT_1" localSheetId="85">'x-619'!$B$7</definedName>
    <definedName name="TABLE_CLIENT_1" localSheetId="86">'x-620'!$B$7</definedName>
    <definedName name="TABLE_CLIENT_1" localSheetId="87">'x-621'!$B$7</definedName>
    <definedName name="TABLE_CLIENT_1" localSheetId="88">'x-622'!$B$7</definedName>
    <definedName name="TABLE_CLIENT_1" localSheetId="89">'x-626'!$B$7</definedName>
    <definedName name="TABLE_CLIENT_1" localSheetId="90">'x-627'!$B$7</definedName>
    <definedName name="TABLE_CLIENT_1" localSheetId="91">'x-701'!$B$7</definedName>
    <definedName name="TABLE_CLIENT_1" localSheetId="92">'x-702'!$B$7</definedName>
    <definedName name="TABLE_DATE_IMPLEMENTED" localSheetId="8">'x-201'!$B$19</definedName>
    <definedName name="TABLE_DATE_IMPLEMENTED" localSheetId="9">'x-202'!$B$19</definedName>
    <definedName name="TABLE_DATE_IMPLEMENTED" localSheetId="10">'x-203'!$B$19</definedName>
    <definedName name="TABLE_DATE_IMPLEMENTED" localSheetId="11">'x-204'!$B$19</definedName>
    <definedName name="TABLE_DATE_IMPLEMENTED" localSheetId="12">'x-205'!$B$19</definedName>
    <definedName name="TABLE_DATE_IMPLEMENTED" localSheetId="13">'x-206'!$B$19</definedName>
    <definedName name="TABLE_DATE_IMPLEMENTED" localSheetId="14">'x-207'!$B$19</definedName>
    <definedName name="TABLE_DATE_IMPLEMENTED" localSheetId="15">'x-208'!$B$19</definedName>
    <definedName name="TABLE_DATE_IMPLEMENTED" localSheetId="16">'x-209'!$B$19</definedName>
    <definedName name="TABLE_DATE_IMPLEMENTED" localSheetId="17">'x-210'!$B$19</definedName>
    <definedName name="TABLE_DATE_IMPLEMENTED" localSheetId="18">'x-211'!$B$19</definedName>
    <definedName name="TABLE_DATE_IMPLEMENTED" localSheetId="19">'x-212'!$B$19</definedName>
    <definedName name="TABLE_DATE_IMPLEMENTED" localSheetId="20">'x-213'!$B$19</definedName>
    <definedName name="TABLE_DATE_IMPLEMENTED" localSheetId="21">'x-214'!$B$19</definedName>
    <definedName name="TABLE_DATE_IMPLEMENTED" localSheetId="22">'x-215'!$B$19</definedName>
    <definedName name="TABLE_DATE_IMPLEMENTED" localSheetId="23">'x-220'!$B$19</definedName>
    <definedName name="TABLE_DATE_IMPLEMENTED" localSheetId="24">'x-221'!$B$19</definedName>
    <definedName name="TABLE_DATE_IMPLEMENTED" localSheetId="25">'x-301'!$B$19</definedName>
    <definedName name="TABLE_DATE_IMPLEMENTED" localSheetId="26">'x-302'!$B$19</definedName>
    <definedName name="TABLE_DATE_IMPLEMENTED" localSheetId="27">'x-303'!$B$19</definedName>
    <definedName name="TABLE_DATE_IMPLEMENTED" localSheetId="28">'x-304'!$B$19</definedName>
    <definedName name="TABLE_DATE_IMPLEMENTED" localSheetId="29">'x-305'!$B$19</definedName>
    <definedName name="TABLE_DATE_IMPLEMENTED" localSheetId="30">'x-306'!$B$19</definedName>
    <definedName name="TABLE_DATE_IMPLEMENTED" localSheetId="31">'x-307'!$B$19</definedName>
    <definedName name="TABLE_DATE_IMPLEMENTED" localSheetId="32">'x-308'!$B$19</definedName>
    <definedName name="TABLE_DATE_IMPLEMENTED" localSheetId="33">'x-309'!$B$19</definedName>
    <definedName name="TABLE_DATE_IMPLEMENTED" localSheetId="34">'x-310'!$B$19</definedName>
    <definedName name="TABLE_DATE_IMPLEMENTED" localSheetId="35">'x-311'!$B$19</definedName>
    <definedName name="TABLE_DATE_IMPLEMENTED" localSheetId="36">'x-312'!$B$19</definedName>
    <definedName name="TABLE_DATE_IMPLEMENTED" localSheetId="37">'x-313'!$B$19</definedName>
    <definedName name="TABLE_DATE_IMPLEMENTED" localSheetId="38">'x-314'!$B$19</definedName>
    <definedName name="TABLE_DATE_IMPLEMENTED" localSheetId="39">'x-315'!$B$19</definedName>
    <definedName name="TABLE_DATE_IMPLEMENTED" localSheetId="40">'x-316'!$B$19</definedName>
    <definedName name="TABLE_DATE_IMPLEMENTED" localSheetId="42">'x-317'!$B$19</definedName>
    <definedName name="TABLE_DATE_IMPLEMENTED" localSheetId="41">'x-321'!$B$19</definedName>
    <definedName name="TABLE_DATE_IMPLEMENTED" localSheetId="43">'x-322'!$B$19</definedName>
    <definedName name="TABLE_DATE_IMPLEMENTED" localSheetId="44">'x-323'!$B$19</definedName>
    <definedName name="TABLE_DATE_IMPLEMENTED" localSheetId="45">'x-324'!$B$19</definedName>
    <definedName name="TABLE_DATE_IMPLEMENTED" localSheetId="46">'x-325'!$B$19</definedName>
    <definedName name="TABLE_DATE_IMPLEMENTED" localSheetId="47">'x-326'!$B$19</definedName>
    <definedName name="TABLE_DATE_IMPLEMENTED" localSheetId="48">'x-327'!$B$19</definedName>
    <definedName name="TABLE_DATE_IMPLEMENTED" localSheetId="49">'x-328'!$B$19</definedName>
    <definedName name="TABLE_DATE_IMPLEMENTED" localSheetId="50">'x-329'!$B$19</definedName>
    <definedName name="TABLE_DATE_IMPLEMENTED" localSheetId="51">'x-330'!$B$19</definedName>
    <definedName name="TABLE_DATE_IMPLEMENTED" localSheetId="52">'x-331'!$B$19</definedName>
    <definedName name="TABLE_DATE_IMPLEMENTED" localSheetId="53">'x-401'!$B$19</definedName>
    <definedName name="TABLE_DATE_IMPLEMENTED" localSheetId="54">'x-402'!$B$19</definedName>
    <definedName name="TABLE_DATE_IMPLEMENTED" localSheetId="55">'x-403'!$B$19</definedName>
    <definedName name="TABLE_DATE_IMPLEMENTED" localSheetId="56">'x-404'!$B$19</definedName>
    <definedName name="TABLE_DATE_IMPLEMENTED" localSheetId="57">'x-405'!$B$19</definedName>
    <definedName name="TABLE_DATE_IMPLEMENTED" localSheetId="58">'x-406 '!$B$19</definedName>
    <definedName name="TABLE_DATE_IMPLEMENTED" localSheetId="59">'x-407'!$B$19</definedName>
    <definedName name="TABLE_DATE_IMPLEMENTED" localSheetId="60">'x-501'!$B$19</definedName>
    <definedName name="TABLE_DATE_IMPLEMENTED" localSheetId="61">'x-502'!$B$19</definedName>
    <definedName name="TABLE_DATE_IMPLEMENTED" localSheetId="62">'x-503'!$B$19</definedName>
    <definedName name="TABLE_DATE_IMPLEMENTED" localSheetId="63">'x-504'!$B$19</definedName>
    <definedName name="TABLE_DATE_IMPLEMENTED" localSheetId="64">'x-505'!$B$19</definedName>
    <definedName name="TABLE_DATE_IMPLEMENTED" localSheetId="65">'x-506'!$B$19</definedName>
    <definedName name="TABLE_DATE_IMPLEMENTED" localSheetId="66">'x-507'!$B$19</definedName>
    <definedName name="TABLE_DATE_IMPLEMENTED" localSheetId="67">'x-601'!$B$19</definedName>
    <definedName name="TABLE_DATE_IMPLEMENTED" localSheetId="68">'x-602'!$B$19</definedName>
    <definedName name="TABLE_DATE_IMPLEMENTED" localSheetId="69">'x-603'!$B$19</definedName>
    <definedName name="TABLE_DATE_IMPLEMENTED" localSheetId="70">'x-604'!$B$19</definedName>
    <definedName name="TABLE_DATE_IMPLEMENTED" localSheetId="71">'x-605'!$B$19</definedName>
    <definedName name="TABLE_DATE_IMPLEMENTED" localSheetId="72">'x-606'!$B$19</definedName>
    <definedName name="TABLE_DATE_IMPLEMENTED" localSheetId="73">'x-607'!$B$19</definedName>
    <definedName name="TABLE_DATE_IMPLEMENTED" localSheetId="74">'x-608'!$B$19</definedName>
    <definedName name="TABLE_DATE_IMPLEMENTED" localSheetId="75">'x-609'!$B$19</definedName>
    <definedName name="TABLE_DATE_IMPLEMENTED" localSheetId="76">'x-610'!$B$19</definedName>
    <definedName name="TABLE_DATE_IMPLEMENTED" localSheetId="77">'x-611'!$B$19</definedName>
    <definedName name="TABLE_DATE_IMPLEMENTED" localSheetId="78">'x-612'!$B$19</definedName>
    <definedName name="TABLE_DATE_IMPLEMENTED" localSheetId="79">'x-613'!$B$19</definedName>
    <definedName name="TABLE_DATE_IMPLEMENTED" localSheetId="80">'x-614'!$B$19</definedName>
    <definedName name="TABLE_DATE_IMPLEMENTED" localSheetId="81">'x-615'!$B$19</definedName>
    <definedName name="TABLE_DATE_IMPLEMENTED" localSheetId="82">'x-616'!$B$19</definedName>
    <definedName name="TABLE_DATE_IMPLEMENTED" localSheetId="83">'x-617'!$B$19</definedName>
    <definedName name="TABLE_DATE_IMPLEMENTED" localSheetId="84">'x-618'!$B$19</definedName>
    <definedName name="TABLE_DATE_IMPLEMENTED" localSheetId="85">'x-619'!$B$19</definedName>
    <definedName name="TABLE_DATE_IMPLEMENTED" localSheetId="86">'x-620'!$B$19</definedName>
    <definedName name="TABLE_DATE_IMPLEMENTED" localSheetId="87">'x-621'!$B$19</definedName>
    <definedName name="TABLE_DATE_IMPLEMENTED" localSheetId="88">'x-622'!$B$19</definedName>
    <definedName name="TABLE_DATE_IMPLEMENTED" localSheetId="89">'x-626'!$B$19</definedName>
    <definedName name="TABLE_DATE_IMPLEMENTED" localSheetId="90">'x-627'!$B$19</definedName>
    <definedName name="TABLE_DATE_IMPLEMENTED" localSheetId="91">'x-701'!$B$19</definedName>
    <definedName name="TABLE_DATE_IMPLEMENTED" localSheetId="92">'x-702'!$B$19</definedName>
    <definedName name="TABLE_DATE_IMPLEMENTED">'x-Series Number'!$B$19</definedName>
    <definedName name="TABLE_DATE_IMPLEMENTED_1" localSheetId="8">'x-201'!$B$19</definedName>
    <definedName name="TABLE_DATE_IMPLEMENTED_1" localSheetId="9">'x-202'!$B$19</definedName>
    <definedName name="TABLE_DATE_IMPLEMENTED_1" localSheetId="10">'x-203'!$B$19</definedName>
    <definedName name="TABLE_DATE_IMPLEMENTED_1" localSheetId="11">'x-204'!$B$19</definedName>
    <definedName name="TABLE_DATE_IMPLEMENTED_1" localSheetId="12">'x-205'!$B$19</definedName>
    <definedName name="TABLE_DATE_IMPLEMENTED_1" localSheetId="13">'x-206'!$B$19</definedName>
    <definedName name="TABLE_DATE_IMPLEMENTED_1" localSheetId="14">'x-207'!$B$19</definedName>
    <definedName name="TABLE_DATE_IMPLEMENTED_1" localSheetId="15">'x-208'!$B$19</definedName>
    <definedName name="TABLE_DATE_IMPLEMENTED_1" localSheetId="16">'x-209'!$B$19</definedName>
    <definedName name="TABLE_DATE_IMPLEMENTED_1" localSheetId="17">'x-210'!$B$19</definedName>
    <definedName name="TABLE_DATE_IMPLEMENTED_1" localSheetId="18">'x-211'!$B$19</definedName>
    <definedName name="TABLE_DATE_IMPLEMENTED_1" localSheetId="19">'x-212'!$B$19</definedName>
    <definedName name="TABLE_DATE_IMPLEMENTED_1" localSheetId="20">'x-213'!$B$19</definedName>
    <definedName name="TABLE_DATE_IMPLEMENTED_1" localSheetId="21">'x-214'!$B$19</definedName>
    <definedName name="TABLE_DATE_IMPLEMENTED_1" localSheetId="22">'x-215'!$B$19</definedName>
    <definedName name="TABLE_DATE_IMPLEMENTED_1" localSheetId="23">'x-220'!$B$19</definedName>
    <definedName name="TABLE_DATE_IMPLEMENTED_1" localSheetId="24">'x-221'!$B$19</definedName>
    <definedName name="TABLE_DATE_IMPLEMENTED_1" localSheetId="25">'x-301'!$B$19</definedName>
    <definedName name="TABLE_DATE_IMPLEMENTED_1" localSheetId="26">'x-302'!$B$19</definedName>
    <definedName name="TABLE_DATE_IMPLEMENTED_1" localSheetId="27">'x-303'!$B$19</definedName>
    <definedName name="TABLE_DATE_IMPLEMENTED_1" localSheetId="28">'x-304'!$B$19</definedName>
    <definedName name="TABLE_DATE_IMPLEMENTED_1" localSheetId="29">'x-305'!$B$19</definedName>
    <definedName name="TABLE_DATE_IMPLEMENTED_1" localSheetId="30">'x-306'!$B$19</definedName>
    <definedName name="TABLE_DATE_IMPLEMENTED_1" localSheetId="31">'x-307'!$B$19</definedName>
    <definedName name="TABLE_DATE_IMPLEMENTED_1" localSheetId="32">'x-308'!$B$19</definedName>
    <definedName name="TABLE_DATE_IMPLEMENTED_1" localSheetId="33">'x-309'!$B$19</definedName>
    <definedName name="TABLE_DATE_IMPLEMENTED_1" localSheetId="34">'x-310'!$B$19</definedName>
    <definedName name="TABLE_DATE_IMPLEMENTED_1" localSheetId="35">'x-311'!$B$19</definedName>
    <definedName name="TABLE_DATE_IMPLEMENTED_1" localSheetId="36">'x-312'!$B$19</definedName>
    <definedName name="TABLE_DATE_IMPLEMENTED_1" localSheetId="37">'x-313'!$B$19</definedName>
    <definedName name="TABLE_DATE_IMPLEMENTED_1" localSheetId="38">'x-314'!$B$19</definedName>
    <definedName name="TABLE_DATE_IMPLEMENTED_1" localSheetId="39">'x-315'!$B$19</definedName>
    <definedName name="TABLE_DATE_IMPLEMENTED_1" localSheetId="40">'x-316'!$B$19</definedName>
    <definedName name="TABLE_DATE_IMPLEMENTED_1" localSheetId="42">'x-317'!$B$19</definedName>
    <definedName name="TABLE_DATE_IMPLEMENTED_1" localSheetId="41">'x-321'!$B$19</definedName>
    <definedName name="TABLE_DATE_IMPLEMENTED_1" localSheetId="43">'x-322'!$B$19</definedName>
    <definedName name="TABLE_DATE_IMPLEMENTED_1" localSheetId="44">'x-323'!$B$19</definedName>
    <definedName name="TABLE_DATE_IMPLEMENTED_1" localSheetId="45">'x-324'!$B$19</definedName>
    <definedName name="TABLE_DATE_IMPLEMENTED_1" localSheetId="46">'x-325'!$B$19</definedName>
    <definedName name="TABLE_DATE_IMPLEMENTED_1" localSheetId="47">'x-326'!$B$19</definedName>
    <definedName name="TABLE_DATE_IMPLEMENTED_1" localSheetId="48">'x-327'!$B$19</definedName>
    <definedName name="TABLE_DATE_IMPLEMENTED_1" localSheetId="49">'x-328'!$B$19</definedName>
    <definedName name="TABLE_DATE_IMPLEMENTED_1" localSheetId="50">'x-329'!$B$19</definedName>
    <definedName name="TABLE_DATE_IMPLEMENTED_1" localSheetId="51">'x-330'!$B$19</definedName>
    <definedName name="TABLE_DATE_IMPLEMENTED_1" localSheetId="52">'x-331'!$B$19</definedName>
    <definedName name="TABLE_DATE_IMPLEMENTED_1" localSheetId="53">'x-401'!$B$19</definedName>
    <definedName name="TABLE_DATE_IMPLEMENTED_1" localSheetId="54">'x-402'!$B$19</definedName>
    <definedName name="TABLE_DATE_IMPLEMENTED_1" localSheetId="55">'x-403'!$B$19</definedName>
    <definedName name="TABLE_DATE_IMPLEMENTED_1" localSheetId="56">'x-404'!$B$19</definedName>
    <definedName name="TABLE_DATE_IMPLEMENTED_1" localSheetId="57">'x-405'!$B$19</definedName>
    <definedName name="TABLE_DATE_IMPLEMENTED_1" localSheetId="58">'x-406 '!$B$19</definedName>
    <definedName name="TABLE_DATE_IMPLEMENTED_1" localSheetId="59">'x-407'!$B$19</definedName>
    <definedName name="TABLE_DATE_IMPLEMENTED_1" localSheetId="60">'x-501'!$B$19</definedName>
    <definedName name="TABLE_DATE_IMPLEMENTED_1" localSheetId="61">'x-502'!$B$19</definedName>
    <definedName name="TABLE_DATE_IMPLEMENTED_1" localSheetId="62">'x-503'!$B$19</definedName>
    <definedName name="TABLE_DATE_IMPLEMENTED_1" localSheetId="63">'x-504'!$B$19</definedName>
    <definedName name="TABLE_DATE_IMPLEMENTED_1" localSheetId="64">'x-505'!$B$19</definedName>
    <definedName name="TABLE_DATE_IMPLEMENTED_1" localSheetId="65">'x-506'!$B$19</definedName>
    <definedName name="TABLE_DATE_IMPLEMENTED_1" localSheetId="66">'x-507'!$B$19</definedName>
    <definedName name="TABLE_DATE_IMPLEMENTED_1" localSheetId="67">'x-601'!$B$19</definedName>
    <definedName name="TABLE_DATE_IMPLEMENTED_1" localSheetId="68">'x-602'!$B$19</definedName>
    <definedName name="TABLE_DATE_IMPLEMENTED_1" localSheetId="69">'x-603'!$B$19</definedName>
    <definedName name="TABLE_DATE_IMPLEMENTED_1" localSheetId="70">'x-604'!$B$19</definedName>
    <definedName name="TABLE_DATE_IMPLEMENTED_1" localSheetId="71">'x-605'!$B$19</definedName>
    <definedName name="TABLE_DATE_IMPLEMENTED_1" localSheetId="72">'x-606'!$B$19</definedName>
    <definedName name="TABLE_DATE_IMPLEMENTED_1" localSheetId="73">'x-607'!$B$19</definedName>
    <definedName name="TABLE_DATE_IMPLEMENTED_1" localSheetId="74">'x-608'!$B$19</definedName>
    <definedName name="TABLE_DATE_IMPLEMENTED_1" localSheetId="75">'x-609'!$B$19</definedName>
    <definedName name="TABLE_DATE_IMPLEMENTED_1" localSheetId="76">'x-610'!$B$19</definedName>
    <definedName name="TABLE_DATE_IMPLEMENTED_1" localSheetId="77">'x-611'!$B$19</definedName>
    <definedName name="TABLE_DATE_IMPLEMENTED_1" localSheetId="78">'x-612'!$B$19</definedName>
    <definedName name="TABLE_DATE_IMPLEMENTED_1" localSheetId="79">'x-613'!$B$19</definedName>
    <definedName name="TABLE_DATE_IMPLEMENTED_1" localSheetId="80">'x-614'!$B$19</definedName>
    <definedName name="TABLE_DATE_IMPLEMENTED_1" localSheetId="81">'x-615'!$B$19</definedName>
    <definedName name="TABLE_DATE_IMPLEMENTED_1" localSheetId="82">'x-616'!$B$19</definedName>
    <definedName name="TABLE_DATE_IMPLEMENTED_1" localSheetId="83">'x-617'!$B$19</definedName>
    <definedName name="TABLE_DATE_IMPLEMENTED_1" localSheetId="84">'x-618'!$B$19</definedName>
    <definedName name="TABLE_DATE_IMPLEMENTED_1" localSheetId="85">'x-619'!$B$19</definedName>
    <definedName name="TABLE_DATE_IMPLEMENTED_1" localSheetId="86">'x-620'!$B$19</definedName>
    <definedName name="TABLE_DATE_IMPLEMENTED_1" localSheetId="87">'x-621'!$B$19</definedName>
    <definedName name="TABLE_DATE_IMPLEMENTED_1" localSheetId="88">'x-622'!$B$19</definedName>
    <definedName name="TABLE_DATE_IMPLEMENTED_1" localSheetId="89">'x-626'!$B$19</definedName>
    <definedName name="TABLE_DATE_IMPLEMENTED_1" localSheetId="90">'x-627'!$B$19</definedName>
    <definedName name="TABLE_DATE_IMPLEMENTED_1" localSheetId="91">'x-701'!$B$19</definedName>
    <definedName name="TABLE_DATE_IMPLEMENTED_1" localSheetId="92">'x-702'!$B$19</definedName>
    <definedName name="TABLE_DATE_ISSUED" localSheetId="8">'x-201'!$B$18</definedName>
    <definedName name="TABLE_DATE_ISSUED" localSheetId="9">'x-202'!$B$18</definedName>
    <definedName name="TABLE_DATE_ISSUED" localSheetId="10">'x-203'!$B$18</definedName>
    <definedName name="TABLE_DATE_ISSUED" localSheetId="11">'x-204'!$B$18</definedName>
    <definedName name="TABLE_DATE_ISSUED" localSheetId="12">'x-205'!$B$18</definedName>
    <definedName name="TABLE_DATE_ISSUED" localSheetId="13">'x-206'!$B$18</definedName>
    <definedName name="TABLE_DATE_ISSUED" localSheetId="14">'x-207'!$B$18</definedName>
    <definedName name="TABLE_DATE_ISSUED" localSheetId="15">'x-208'!$B$18</definedName>
    <definedName name="TABLE_DATE_ISSUED" localSheetId="16">'x-209'!$B$18</definedName>
    <definedName name="TABLE_DATE_ISSUED" localSheetId="17">'x-210'!$B$18</definedName>
    <definedName name="TABLE_DATE_ISSUED" localSheetId="18">'x-211'!$B$18</definedName>
    <definedName name="TABLE_DATE_ISSUED" localSheetId="19">'x-212'!$B$18</definedName>
    <definedName name="TABLE_DATE_ISSUED" localSheetId="20">'x-213'!$B$18</definedName>
    <definedName name="TABLE_DATE_ISSUED" localSheetId="21">'x-214'!$B$18</definedName>
    <definedName name="TABLE_DATE_ISSUED" localSheetId="22">'x-215'!$B$18</definedName>
    <definedName name="TABLE_DATE_ISSUED" localSheetId="23">'x-220'!$B$18</definedName>
    <definedName name="TABLE_DATE_ISSUED" localSheetId="24">'x-221'!$B$18</definedName>
    <definedName name="TABLE_DATE_ISSUED" localSheetId="25">'x-301'!$B$18</definedName>
    <definedName name="TABLE_DATE_ISSUED" localSheetId="26">'x-302'!$B$18</definedName>
    <definedName name="TABLE_DATE_ISSUED" localSheetId="27">'x-303'!$B$18</definedName>
    <definedName name="TABLE_DATE_ISSUED" localSheetId="28">'x-304'!$B$18</definedName>
    <definedName name="TABLE_DATE_ISSUED" localSheetId="29">'x-305'!$B$18</definedName>
    <definedName name="TABLE_DATE_ISSUED" localSheetId="30">'x-306'!$B$18</definedName>
    <definedName name="TABLE_DATE_ISSUED" localSheetId="31">'x-307'!$B$18</definedName>
    <definedName name="TABLE_DATE_ISSUED" localSheetId="32">'x-308'!$B$18</definedName>
    <definedName name="TABLE_DATE_ISSUED" localSheetId="33">'x-309'!$B$18</definedName>
    <definedName name="TABLE_DATE_ISSUED" localSheetId="34">'x-310'!$B$18</definedName>
    <definedName name="TABLE_DATE_ISSUED" localSheetId="35">'x-311'!$B$18</definedName>
    <definedName name="TABLE_DATE_ISSUED" localSheetId="36">'x-312'!$B$18</definedName>
    <definedName name="TABLE_DATE_ISSUED" localSheetId="37">'x-313'!$B$18</definedName>
    <definedName name="TABLE_DATE_ISSUED" localSheetId="38">'x-314'!$B$18</definedName>
    <definedName name="TABLE_DATE_ISSUED" localSheetId="39">'x-315'!$B$18</definedName>
    <definedName name="TABLE_DATE_ISSUED" localSheetId="40">'x-316'!$B$18</definedName>
    <definedName name="TABLE_DATE_ISSUED" localSheetId="42">'x-317'!$B$18</definedName>
    <definedName name="TABLE_DATE_ISSUED" localSheetId="41">'x-321'!$B$18</definedName>
    <definedName name="TABLE_DATE_ISSUED" localSheetId="43">'x-322'!$B$18</definedName>
    <definedName name="TABLE_DATE_ISSUED" localSheetId="44">'x-323'!$B$18</definedName>
    <definedName name="TABLE_DATE_ISSUED" localSheetId="45">'x-324'!$B$18</definedName>
    <definedName name="TABLE_DATE_ISSUED" localSheetId="46">'x-325'!$B$18</definedName>
    <definedName name="TABLE_DATE_ISSUED" localSheetId="47">'x-326'!$B$18</definedName>
    <definedName name="TABLE_DATE_ISSUED" localSheetId="48">'x-327'!$B$18</definedName>
    <definedName name="TABLE_DATE_ISSUED" localSheetId="49">'x-328'!$B$18</definedName>
    <definedName name="TABLE_DATE_ISSUED" localSheetId="50">'x-329'!$B$18</definedName>
    <definedName name="TABLE_DATE_ISSUED" localSheetId="51">'x-330'!$B$18</definedName>
    <definedName name="TABLE_DATE_ISSUED" localSheetId="52">'x-331'!$B$18</definedName>
    <definedName name="TABLE_DATE_ISSUED" localSheetId="53">'x-401'!$B$18</definedName>
    <definedName name="TABLE_DATE_ISSUED" localSheetId="54">'x-402'!$B$18</definedName>
    <definedName name="TABLE_DATE_ISSUED" localSheetId="55">'x-403'!$B$18</definedName>
    <definedName name="TABLE_DATE_ISSUED" localSheetId="56">'x-404'!$B$18</definedName>
    <definedName name="TABLE_DATE_ISSUED" localSheetId="57">'x-405'!$B$18</definedName>
    <definedName name="TABLE_DATE_ISSUED" localSheetId="58">'x-406 '!$B$18</definedName>
    <definedName name="TABLE_DATE_ISSUED" localSheetId="59">'x-407'!$B$18</definedName>
    <definedName name="TABLE_DATE_ISSUED" localSheetId="60">'x-501'!$B$18</definedName>
    <definedName name="TABLE_DATE_ISSUED" localSheetId="61">'x-502'!$B$18</definedName>
    <definedName name="TABLE_DATE_ISSUED" localSheetId="62">'x-503'!$B$18</definedName>
    <definedName name="TABLE_DATE_ISSUED" localSheetId="63">'x-504'!$B$18</definedName>
    <definedName name="TABLE_DATE_ISSUED" localSheetId="64">'x-505'!$B$18</definedName>
    <definedName name="TABLE_DATE_ISSUED" localSheetId="65">'x-506'!$B$18</definedName>
    <definedName name="TABLE_DATE_ISSUED" localSheetId="66">'x-507'!$B$18</definedName>
    <definedName name="TABLE_DATE_ISSUED" localSheetId="67">'x-601'!$B$18</definedName>
    <definedName name="TABLE_DATE_ISSUED" localSheetId="68">'x-602'!$B$18</definedName>
    <definedName name="TABLE_DATE_ISSUED" localSheetId="69">'x-603'!$B$18</definedName>
    <definedName name="TABLE_DATE_ISSUED" localSheetId="70">'x-604'!$B$18</definedName>
    <definedName name="TABLE_DATE_ISSUED" localSheetId="71">'x-605'!$B$18</definedName>
    <definedName name="TABLE_DATE_ISSUED" localSheetId="72">'x-606'!$B$18</definedName>
    <definedName name="TABLE_DATE_ISSUED" localSheetId="73">'x-607'!$B$18</definedName>
    <definedName name="TABLE_DATE_ISSUED" localSheetId="74">'x-608'!$B$18</definedName>
    <definedName name="TABLE_DATE_ISSUED" localSheetId="75">'x-609'!$B$18</definedName>
    <definedName name="TABLE_DATE_ISSUED" localSheetId="76">'x-610'!$B$18</definedName>
    <definedName name="TABLE_DATE_ISSUED" localSheetId="77">'x-611'!$B$18</definedName>
    <definedName name="TABLE_DATE_ISSUED" localSheetId="78">'x-612'!$B$18</definedName>
    <definedName name="TABLE_DATE_ISSUED" localSheetId="79">'x-613'!$B$18</definedName>
    <definedName name="TABLE_DATE_ISSUED" localSheetId="80">'x-614'!$B$18</definedName>
    <definedName name="TABLE_DATE_ISSUED" localSheetId="81">'x-615'!$B$18</definedName>
    <definedName name="TABLE_DATE_ISSUED" localSheetId="82">'x-616'!$B$18</definedName>
    <definedName name="TABLE_DATE_ISSUED" localSheetId="83">'x-617'!$B$18</definedName>
    <definedName name="TABLE_DATE_ISSUED" localSheetId="84">'x-618'!$B$18</definedName>
    <definedName name="TABLE_DATE_ISSUED" localSheetId="85">'x-619'!$B$18</definedName>
    <definedName name="TABLE_DATE_ISSUED" localSheetId="86">'x-620'!$B$18</definedName>
    <definedName name="TABLE_DATE_ISSUED" localSheetId="87">'x-621'!$B$18</definedName>
    <definedName name="TABLE_DATE_ISSUED" localSheetId="88">'x-622'!$B$18</definedName>
    <definedName name="TABLE_DATE_ISSUED" localSheetId="89">'x-626'!$B$18</definedName>
    <definedName name="TABLE_DATE_ISSUED" localSheetId="90">'x-627'!$B$18</definedName>
    <definedName name="TABLE_DATE_ISSUED" localSheetId="91">'x-701'!$B$18</definedName>
    <definedName name="TABLE_DATE_ISSUED" localSheetId="92">'x-702'!$B$18</definedName>
    <definedName name="TABLE_DATE_ISSUED">'x-Series Number'!$B$18</definedName>
    <definedName name="TABLE_DATE_ISSUED_1" localSheetId="8">'x-201'!$B$18</definedName>
    <definedName name="TABLE_DATE_ISSUED_1" localSheetId="9">'x-202'!$B$18</definedName>
    <definedName name="TABLE_DATE_ISSUED_1" localSheetId="10">'x-203'!$B$18</definedName>
    <definedName name="TABLE_DATE_ISSUED_1" localSheetId="11">'x-204'!$B$18</definedName>
    <definedName name="TABLE_DATE_ISSUED_1" localSheetId="12">'x-205'!$B$18</definedName>
    <definedName name="TABLE_DATE_ISSUED_1" localSheetId="13">'x-206'!$B$18</definedName>
    <definedName name="TABLE_DATE_ISSUED_1" localSheetId="14">'x-207'!$B$18</definedName>
    <definedName name="TABLE_DATE_ISSUED_1" localSheetId="15">'x-208'!$B$18</definedName>
    <definedName name="TABLE_DATE_ISSUED_1" localSheetId="16">'x-209'!$B$18</definedName>
    <definedName name="TABLE_DATE_ISSUED_1" localSheetId="17">'x-210'!$B$18</definedName>
    <definedName name="TABLE_DATE_ISSUED_1" localSheetId="18">'x-211'!$B$18</definedName>
    <definedName name="TABLE_DATE_ISSUED_1" localSheetId="19">'x-212'!$B$18</definedName>
    <definedName name="TABLE_DATE_ISSUED_1" localSheetId="20">'x-213'!$B$18</definedName>
    <definedName name="TABLE_DATE_ISSUED_1" localSheetId="21">'x-214'!$B$18</definedName>
    <definedName name="TABLE_DATE_ISSUED_1" localSheetId="22">'x-215'!$B$18</definedName>
    <definedName name="TABLE_DATE_ISSUED_1" localSheetId="23">'x-220'!$B$18</definedName>
    <definedName name="TABLE_DATE_ISSUED_1" localSheetId="24">'x-221'!$B$18</definedName>
    <definedName name="TABLE_DATE_ISSUED_1" localSheetId="25">'x-301'!$B$18</definedName>
    <definedName name="TABLE_DATE_ISSUED_1" localSheetId="26">'x-302'!$B$18</definedName>
    <definedName name="TABLE_DATE_ISSUED_1" localSheetId="27">'x-303'!$B$18</definedName>
    <definedName name="TABLE_DATE_ISSUED_1" localSheetId="28">'x-304'!$B$18</definedName>
    <definedName name="TABLE_DATE_ISSUED_1" localSheetId="29">'x-305'!$B$18</definedName>
    <definedName name="TABLE_DATE_ISSUED_1" localSheetId="30">'x-306'!$B$18</definedName>
    <definedName name="TABLE_DATE_ISSUED_1" localSheetId="31">'x-307'!$B$18</definedName>
    <definedName name="TABLE_DATE_ISSUED_1" localSheetId="32">'x-308'!$B$18</definedName>
    <definedName name="TABLE_DATE_ISSUED_1" localSheetId="33">'x-309'!$B$18</definedName>
    <definedName name="TABLE_DATE_ISSUED_1" localSheetId="34">'x-310'!$B$18</definedName>
    <definedName name="TABLE_DATE_ISSUED_1" localSheetId="35">'x-311'!$B$18</definedName>
    <definedName name="TABLE_DATE_ISSUED_1" localSheetId="36">'x-312'!$B$18</definedName>
    <definedName name="TABLE_DATE_ISSUED_1" localSheetId="37">'x-313'!$B$18</definedName>
    <definedName name="TABLE_DATE_ISSUED_1" localSheetId="38">'x-314'!$B$18</definedName>
    <definedName name="TABLE_DATE_ISSUED_1" localSheetId="39">'x-315'!$B$18</definedName>
    <definedName name="TABLE_DATE_ISSUED_1" localSheetId="40">'x-316'!$B$18</definedName>
    <definedName name="TABLE_DATE_ISSUED_1" localSheetId="42">'x-317'!$B$18</definedName>
    <definedName name="TABLE_DATE_ISSUED_1" localSheetId="41">'x-321'!$B$18</definedName>
    <definedName name="TABLE_DATE_ISSUED_1" localSheetId="43">'x-322'!$B$18</definedName>
    <definedName name="TABLE_DATE_ISSUED_1" localSheetId="44">'x-323'!$B$18</definedName>
    <definedName name="TABLE_DATE_ISSUED_1" localSheetId="45">'x-324'!$B$18</definedName>
    <definedName name="TABLE_DATE_ISSUED_1" localSheetId="46">'x-325'!$B$18</definedName>
    <definedName name="TABLE_DATE_ISSUED_1" localSheetId="47">'x-326'!$B$18</definedName>
    <definedName name="TABLE_DATE_ISSUED_1" localSheetId="48">'x-327'!$B$18</definedName>
    <definedName name="TABLE_DATE_ISSUED_1" localSheetId="49">'x-328'!$B$18</definedName>
    <definedName name="TABLE_DATE_ISSUED_1" localSheetId="50">'x-329'!$B$18</definedName>
    <definedName name="TABLE_DATE_ISSUED_1" localSheetId="51">'x-330'!$B$18</definedName>
    <definedName name="TABLE_DATE_ISSUED_1" localSheetId="52">'x-331'!$B$18</definedName>
    <definedName name="TABLE_DATE_ISSUED_1" localSheetId="53">'x-401'!$B$18</definedName>
    <definedName name="TABLE_DATE_ISSUED_1" localSheetId="54">'x-402'!$B$18</definedName>
    <definedName name="TABLE_DATE_ISSUED_1" localSheetId="55">'x-403'!$B$18</definedName>
    <definedName name="TABLE_DATE_ISSUED_1" localSheetId="56">'x-404'!$B$18</definedName>
    <definedName name="TABLE_DATE_ISSUED_1" localSheetId="57">'x-405'!$B$18</definedName>
    <definedName name="TABLE_DATE_ISSUED_1" localSheetId="58">'x-406 '!$B$18</definedName>
    <definedName name="TABLE_DATE_ISSUED_1" localSheetId="59">'x-407'!$B$18</definedName>
    <definedName name="TABLE_DATE_ISSUED_1" localSheetId="60">'x-501'!$B$18</definedName>
    <definedName name="TABLE_DATE_ISSUED_1" localSheetId="61">'x-502'!$B$18</definedName>
    <definedName name="TABLE_DATE_ISSUED_1" localSheetId="62">'x-503'!$B$18</definedName>
    <definedName name="TABLE_DATE_ISSUED_1" localSheetId="63">'x-504'!$B$18</definedName>
    <definedName name="TABLE_DATE_ISSUED_1" localSheetId="64">'x-505'!$B$18</definedName>
    <definedName name="TABLE_DATE_ISSUED_1" localSheetId="65">'x-506'!$B$18</definedName>
    <definedName name="TABLE_DATE_ISSUED_1" localSheetId="66">'x-507'!$B$18</definedName>
    <definedName name="TABLE_DATE_ISSUED_1" localSheetId="67">'x-601'!$B$18</definedName>
    <definedName name="TABLE_DATE_ISSUED_1" localSheetId="68">'x-602'!$B$18</definedName>
    <definedName name="TABLE_DATE_ISSUED_1" localSheetId="69">'x-603'!$B$18</definedName>
    <definedName name="TABLE_DATE_ISSUED_1" localSheetId="70">'x-604'!$B$18</definedName>
    <definedName name="TABLE_DATE_ISSUED_1" localSheetId="71">'x-605'!$B$18</definedName>
    <definedName name="TABLE_DATE_ISSUED_1" localSheetId="72">'x-606'!$B$18</definedName>
    <definedName name="TABLE_DATE_ISSUED_1" localSheetId="73">'x-607'!$B$18</definedName>
    <definedName name="TABLE_DATE_ISSUED_1" localSheetId="74">'x-608'!$B$18</definedName>
    <definedName name="TABLE_DATE_ISSUED_1" localSheetId="75">'x-609'!$B$18</definedName>
    <definedName name="TABLE_DATE_ISSUED_1" localSheetId="76">'x-610'!$B$18</definedName>
    <definedName name="TABLE_DATE_ISSUED_1" localSheetId="77">'x-611'!$B$18</definedName>
    <definedName name="TABLE_DATE_ISSUED_1" localSheetId="78">'x-612'!$B$18</definedName>
    <definedName name="TABLE_DATE_ISSUED_1" localSheetId="79">'x-613'!$B$18</definedName>
    <definedName name="TABLE_DATE_ISSUED_1" localSheetId="80">'x-614'!$B$18</definedName>
    <definedName name="TABLE_DATE_ISSUED_1" localSheetId="81">'x-615'!$B$18</definedName>
    <definedName name="TABLE_DATE_ISSUED_1" localSheetId="82">'x-616'!$B$18</definedName>
    <definedName name="TABLE_DATE_ISSUED_1" localSheetId="83">'x-617'!$B$18</definedName>
    <definedName name="TABLE_DATE_ISSUED_1" localSheetId="84">'x-618'!$B$18</definedName>
    <definedName name="TABLE_DATE_ISSUED_1" localSheetId="85">'x-619'!$B$18</definedName>
    <definedName name="TABLE_DATE_ISSUED_1" localSheetId="86">'x-620'!$B$18</definedName>
    <definedName name="TABLE_DATE_ISSUED_1" localSheetId="87">'x-621'!$B$18</definedName>
    <definedName name="TABLE_DATE_ISSUED_1" localSheetId="88">'x-622'!$B$18</definedName>
    <definedName name="TABLE_DATE_ISSUED_1" localSheetId="89">'x-626'!$B$18</definedName>
    <definedName name="TABLE_DATE_ISSUED_1" localSheetId="90">'x-627'!$B$18</definedName>
    <definedName name="TABLE_DATE_ISSUED_1" localSheetId="91">'x-701'!$B$18</definedName>
    <definedName name="TABLE_DATE_ISSUED_1" localSheetId="92">'x-702'!$B$18</definedName>
    <definedName name="TABLE_DESCRIPTION" localSheetId="8">'x-201'!$B$10</definedName>
    <definedName name="TABLE_DESCRIPTION" localSheetId="9">'x-202'!$B$10</definedName>
    <definedName name="TABLE_DESCRIPTION" localSheetId="10">'x-203'!$B$10</definedName>
    <definedName name="TABLE_DESCRIPTION" localSheetId="11">'x-204'!$B$10</definedName>
    <definedName name="TABLE_DESCRIPTION" localSheetId="12">'x-205'!$B$10</definedName>
    <definedName name="TABLE_DESCRIPTION" localSheetId="13">'x-206'!$B$10</definedName>
    <definedName name="TABLE_DESCRIPTION" localSheetId="14">'x-207'!$B$10</definedName>
    <definedName name="TABLE_DESCRIPTION" localSheetId="15">'x-208'!$B$10</definedName>
    <definedName name="TABLE_DESCRIPTION" localSheetId="16">'x-209'!$B$10</definedName>
    <definedName name="TABLE_DESCRIPTION" localSheetId="17">'x-210'!$B$10</definedName>
    <definedName name="TABLE_DESCRIPTION" localSheetId="18">'x-211'!$B$10</definedName>
    <definedName name="TABLE_DESCRIPTION" localSheetId="19">'x-212'!$B$10</definedName>
    <definedName name="TABLE_DESCRIPTION" localSheetId="20">'x-213'!$B$10</definedName>
    <definedName name="TABLE_DESCRIPTION" localSheetId="21">'x-214'!$B$10</definedName>
    <definedName name="TABLE_DESCRIPTION" localSheetId="22">'x-215'!$B$10</definedName>
    <definedName name="TABLE_DESCRIPTION" localSheetId="23">'x-220'!$B$10</definedName>
    <definedName name="TABLE_DESCRIPTION" localSheetId="24">'x-221'!$B$10</definedName>
    <definedName name="TABLE_DESCRIPTION" localSheetId="25">'x-301'!$B$10</definedName>
    <definedName name="TABLE_DESCRIPTION" localSheetId="26">'x-302'!$B$10</definedName>
    <definedName name="TABLE_DESCRIPTION" localSheetId="27">'x-303'!$B$10</definedName>
    <definedName name="TABLE_DESCRIPTION" localSheetId="28">'x-304'!$B$10</definedName>
    <definedName name="TABLE_DESCRIPTION" localSheetId="29">'x-305'!$B$10</definedName>
    <definedName name="TABLE_DESCRIPTION" localSheetId="30">'x-306'!$B$10</definedName>
    <definedName name="TABLE_DESCRIPTION" localSheetId="31">'x-307'!$B$10</definedName>
    <definedName name="TABLE_DESCRIPTION" localSheetId="32">'x-308'!$B$10</definedName>
    <definedName name="TABLE_DESCRIPTION" localSheetId="33">'x-309'!$B$10</definedName>
    <definedName name="TABLE_DESCRIPTION" localSheetId="34">'x-310'!$B$10</definedName>
    <definedName name="TABLE_DESCRIPTION" localSheetId="35">'x-311'!$B$10</definedName>
    <definedName name="TABLE_DESCRIPTION" localSheetId="36">'x-312'!$B$10</definedName>
    <definedName name="TABLE_DESCRIPTION" localSheetId="37">'x-313'!$B$10</definedName>
    <definedName name="TABLE_DESCRIPTION" localSheetId="38">'x-314'!$B$10</definedName>
    <definedName name="TABLE_DESCRIPTION" localSheetId="39">'x-315'!$B$10</definedName>
    <definedName name="TABLE_DESCRIPTION" localSheetId="40">'x-316'!$B$10</definedName>
    <definedName name="TABLE_DESCRIPTION" localSheetId="42">'x-317'!$B$10</definedName>
    <definedName name="TABLE_DESCRIPTION" localSheetId="41">'x-321'!$B$10</definedName>
    <definedName name="TABLE_DESCRIPTION" localSheetId="43">'x-322'!$B$10</definedName>
    <definedName name="TABLE_DESCRIPTION" localSheetId="44">'x-323'!$B$10</definedName>
    <definedName name="TABLE_DESCRIPTION" localSheetId="45">'x-324'!$B$10</definedName>
    <definedName name="TABLE_DESCRIPTION" localSheetId="46">'x-325'!$B$10</definedName>
    <definedName name="TABLE_DESCRIPTION" localSheetId="47">'x-326'!$B$10</definedName>
    <definedName name="TABLE_DESCRIPTION" localSheetId="48">'x-327'!$B$10</definedName>
    <definedName name="TABLE_DESCRIPTION" localSheetId="49">'x-328'!$B$10</definedName>
    <definedName name="TABLE_DESCRIPTION" localSheetId="50">'x-329'!$B$10</definedName>
    <definedName name="TABLE_DESCRIPTION" localSheetId="51">'x-330'!$B$10</definedName>
    <definedName name="TABLE_DESCRIPTION" localSheetId="52">'x-331'!$B$10</definedName>
    <definedName name="TABLE_DESCRIPTION" localSheetId="53">'x-401'!$B$10</definedName>
    <definedName name="TABLE_DESCRIPTION" localSheetId="54">'x-402'!$B$10</definedName>
    <definedName name="TABLE_DESCRIPTION" localSheetId="55">'x-403'!$B$10</definedName>
    <definedName name="TABLE_DESCRIPTION" localSheetId="56">'x-404'!$B$10</definedName>
    <definedName name="TABLE_DESCRIPTION" localSheetId="57">'x-405'!$B$10</definedName>
    <definedName name="TABLE_DESCRIPTION" localSheetId="58">'x-406 '!$B$10</definedName>
    <definedName name="TABLE_DESCRIPTION" localSheetId="59">'x-407'!$B$10</definedName>
    <definedName name="TABLE_DESCRIPTION" localSheetId="60">'x-501'!$B$10</definedName>
    <definedName name="TABLE_DESCRIPTION" localSheetId="61">'x-502'!$B$10</definedName>
    <definedName name="TABLE_DESCRIPTION" localSheetId="62">'x-503'!$B$10</definedName>
    <definedName name="TABLE_DESCRIPTION" localSheetId="63">'x-504'!$B$10</definedName>
    <definedName name="TABLE_DESCRIPTION" localSheetId="64">'x-505'!$B$10</definedName>
    <definedName name="TABLE_DESCRIPTION" localSheetId="65">'x-506'!$B$10</definedName>
    <definedName name="TABLE_DESCRIPTION" localSheetId="66">'x-507'!$B$10</definedName>
    <definedName name="TABLE_DESCRIPTION" localSheetId="67">'x-601'!$B$10</definedName>
    <definedName name="TABLE_DESCRIPTION" localSheetId="68">'x-602'!$B$10</definedName>
    <definedName name="TABLE_DESCRIPTION" localSheetId="69">'x-603'!$B$10</definedName>
    <definedName name="TABLE_DESCRIPTION" localSheetId="70">'x-604'!$B$10</definedName>
    <definedName name="TABLE_DESCRIPTION" localSheetId="71">'x-605'!$B$10</definedName>
    <definedName name="TABLE_DESCRIPTION" localSheetId="72">'x-606'!$B$10</definedName>
    <definedName name="TABLE_DESCRIPTION" localSheetId="73">'x-607'!$B$10</definedName>
    <definedName name="TABLE_DESCRIPTION" localSheetId="74">'x-608'!$B$10</definedName>
    <definedName name="TABLE_DESCRIPTION" localSheetId="75">'x-609'!$B$10</definedName>
    <definedName name="TABLE_DESCRIPTION" localSheetId="76">'x-610'!$B$10</definedName>
    <definedName name="TABLE_DESCRIPTION" localSheetId="77">'x-611'!$B$10</definedName>
    <definedName name="TABLE_DESCRIPTION" localSheetId="78">'x-612'!$B$10</definedName>
    <definedName name="TABLE_DESCRIPTION" localSheetId="79">'x-613'!$B$10</definedName>
    <definedName name="TABLE_DESCRIPTION" localSheetId="80">'x-614'!$B$10</definedName>
    <definedName name="TABLE_DESCRIPTION" localSheetId="81">'x-615'!$B$10</definedName>
    <definedName name="TABLE_DESCRIPTION" localSheetId="82">'x-616'!$B$10</definedName>
    <definedName name="TABLE_DESCRIPTION" localSheetId="83">'x-617'!$B$10</definedName>
    <definedName name="TABLE_DESCRIPTION" localSheetId="84">'x-618'!$B$10</definedName>
    <definedName name="TABLE_DESCRIPTION" localSheetId="85">'x-619'!$B$10</definedName>
    <definedName name="TABLE_DESCRIPTION" localSheetId="86">'x-620'!$B$10</definedName>
    <definedName name="TABLE_DESCRIPTION" localSheetId="87">'x-621'!$B$10</definedName>
    <definedName name="TABLE_DESCRIPTION" localSheetId="88">'x-622'!$B$10</definedName>
    <definedName name="TABLE_DESCRIPTION" localSheetId="89">'x-626'!$B$10</definedName>
    <definedName name="TABLE_DESCRIPTION" localSheetId="90">'x-627'!$B$10</definedName>
    <definedName name="TABLE_DESCRIPTION" localSheetId="91">'x-701'!$B$10</definedName>
    <definedName name="TABLE_DESCRIPTION" localSheetId="92">'x-702'!$B$10</definedName>
    <definedName name="TABLE_DESCRIPTION">'x-Series Number'!$B$10</definedName>
    <definedName name="TABLE_DESCRIPTION_1" localSheetId="8">'x-201'!$B$10</definedName>
    <definedName name="TABLE_DESCRIPTION_1" localSheetId="9">'x-202'!$B$10</definedName>
    <definedName name="TABLE_DESCRIPTION_1" localSheetId="10">'x-203'!$B$10</definedName>
    <definedName name="TABLE_DESCRIPTION_1" localSheetId="11">'x-204'!$B$10</definedName>
    <definedName name="TABLE_DESCRIPTION_1" localSheetId="12">'x-205'!$B$10</definedName>
    <definedName name="TABLE_DESCRIPTION_1" localSheetId="13">'x-206'!$B$10</definedName>
    <definedName name="TABLE_DESCRIPTION_1" localSheetId="14">'x-207'!$B$10</definedName>
    <definedName name="TABLE_DESCRIPTION_1" localSheetId="15">'x-208'!$B$10</definedName>
    <definedName name="TABLE_DESCRIPTION_1" localSheetId="16">'x-209'!$B$10</definedName>
    <definedName name="TABLE_DESCRIPTION_1" localSheetId="17">'x-210'!$B$10</definedName>
    <definedName name="TABLE_DESCRIPTION_1" localSheetId="18">'x-211'!$B$10</definedName>
    <definedName name="TABLE_DESCRIPTION_1" localSheetId="19">'x-212'!$B$10</definedName>
    <definedName name="TABLE_DESCRIPTION_1" localSheetId="20">'x-213'!$B$10</definedName>
    <definedName name="TABLE_DESCRIPTION_1" localSheetId="21">'x-214'!$B$10</definedName>
    <definedName name="TABLE_DESCRIPTION_1" localSheetId="22">'x-215'!$B$10</definedName>
    <definedName name="TABLE_DESCRIPTION_1" localSheetId="23">'x-220'!$B$10</definedName>
    <definedName name="TABLE_DESCRIPTION_1" localSheetId="24">'x-221'!$B$10</definedName>
    <definedName name="TABLE_DESCRIPTION_1" localSheetId="25">'x-301'!$B$10</definedName>
    <definedName name="TABLE_DESCRIPTION_1" localSheetId="26">'x-302'!$B$10</definedName>
    <definedName name="TABLE_DESCRIPTION_1" localSheetId="27">'x-303'!$B$10</definedName>
    <definedName name="TABLE_DESCRIPTION_1" localSheetId="28">'x-304'!$B$10</definedName>
    <definedName name="TABLE_DESCRIPTION_1" localSheetId="29">'x-305'!$B$10</definedName>
    <definedName name="TABLE_DESCRIPTION_1" localSheetId="30">'x-306'!$B$10</definedName>
    <definedName name="TABLE_DESCRIPTION_1" localSheetId="31">'x-307'!$B$10</definedName>
    <definedName name="TABLE_DESCRIPTION_1" localSheetId="32">'x-308'!$B$10</definedName>
    <definedName name="TABLE_DESCRIPTION_1" localSheetId="33">'x-309'!$B$10</definedName>
    <definedName name="TABLE_DESCRIPTION_1" localSheetId="34">'x-310'!$B$10</definedName>
    <definedName name="TABLE_DESCRIPTION_1" localSheetId="35">'x-311'!$B$10</definedName>
    <definedName name="TABLE_DESCRIPTION_1" localSheetId="36">'x-312'!$B$10</definedName>
    <definedName name="TABLE_DESCRIPTION_1" localSheetId="37">'x-313'!$B$10</definedName>
    <definedName name="TABLE_DESCRIPTION_1" localSheetId="38">'x-314'!$B$10</definedName>
    <definedName name="TABLE_DESCRIPTION_1" localSheetId="39">'x-315'!$B$10</definedName>
    <definedName name="TABLE_DESCRIPTION_1" localSheetId="40">'x-316'!$B$10</definedName>
    <definedName name="TABLE_DESCRIPTION_1" localSheetId="42">'x-317'!$B$10</definedName>
    <definedName name="TABLE_DESCRIPTION_1" localSheetId="41">'x-321'!$B$10</definedName>
    <definedName name="TABLE_DESCRIPTION_1" localSheetId="43">'x-322'!$B$10</definedName>
    <definedName name="TABLE_DESCRIPTION_1" localSheetId="44">'x-323'!$B$10</definedName>
    <definedName name="TABLE_DESCRIPTION_1" localSheetId="45">'x-324'!$B$10</definedName>
    <definedName name="TABLE_DESCRIPTION_1" localSheetId="46">'x-325'!$B$10</definedName>
    <definedName name="TABLE_DESCRIPTION_1" localSheetId="47">'x-326'!$B$10</definedName>
    <definedName name="TABLE_DESCRIPTION_1" localSheetId="48">'x-327'!$B$10</definedName>
    <definedName name="TABLE_DESCRIPTION_1" localSheetId="49">'x-328'!$B$10</definedName>
    <definedName name="TABLE_DESCRIPTION_1" localSheetId="50">'x-329'!$B$10</definedName>
    <definedName name="TABLE_DESCRIPTION_1" localSheetId="51">'x-330'!$B$10</definedName>
    <definedName name="TABLE_DESCRIPTION_1" localSheetId="52">'x-331'!$B$10</definedName>
    <definedName name="TABLE_DESCRIPTION_1" localSheetId="53">'x-401'!$B$10</definedName>
    <definedName name="TABLE_DESCRIPTION_1" localSheetId="54">'x-402'!$B$10</definedName>
    <definedName name="TABLE_DESCRIPTION_1" localSheetId="55">'x-403'!$B$10</definedName>
    <definedName name="TABLE_DESCRIPTION_1" localSheetId="56">'x-404'!$B$10</definedName>
    <definedName name="TABLE_DESCRIPTION_1" localSheetId="57">'x-405'!$B$10</definedName>
    <definedName name="TABLE_DESCRIPTION_1" localSheetId="58">'x-406 '!$B$10</definedName>
    <definedName name="TABLE_DESCRIPTION_1" localSheetId="59">'x-407'!$B$10</definedName>
    <definedName name="TABLE_DESCRIPTION_1" localSheetId="60">'x-501'!$B$10</definedName>
    <definedName name="TABLE_DESCRIPTION_1" localSheetId="61">'x-502'!$B$10</definedName>
    <definedName name="TABLE_DESCRIPTION_1" localSheetId="62">'x-503'!$B$10</definedName>
    <definedName name="TABLE_DESCRIPTION_1" localSheetId="63">'x-504'!$B$10</definedName>
    <definedName name="TABLE_DESCRIPTION_1" localSheetId="64">'x-505'!$B$10</definedName>
    <definedName name="TABLE_DESCRIPTION_1" localSheetId="65">'x-506'!$B$10</definedName>
    <definedName name="TABLE_DESCRIPTION_1" localSheetId="66">'x-507'!$B$10</definedName>
    <definedName name="TABLE_DESCRIPTION_1" localSheetId="67">'x-601'!$B$10</definedName>
    <definedName name="TABLE_DESCRIPTION_1" localSheetId="68">'x-602'!$B$10</definedName>
    <definedName name="TABLE_DESCRIPTION_1" localSheetId="69">'x-603'!$B$10</definedName>
    <definedName name="TABLE_DESCRIPTION_1" localSheetId="70">'x-604'!$B$10</definedName>
    <definedName name="TABLE_DESCRIPTION_1" localSheetId="71">'x-605'!$B$10</definedName>
    <definedName name="TABLE_DESCRIPTION_1" localSheetId="72">'x-606'!$B$10</definedName>
    <definedName name="TABLE_DESCRIPTION_1" localSheetId="73">'x-607'!$B$10</definedName>
    <definedName name="TABLE_DESCRIPTION_1" localSheetId="74">'x-608'!$B$10</definedName>
    <definedName name="TABLE_DESCRIPTION_1" localSheetId="75">'x-609'!$B$10</definedName>
    <definedName name="TABLE_DESCRIPTION_1" localSheetId="76">'x-610'!$B$10</definedName>
    <definedName name="TABLE_DESCRIPTION_1" localSheetId="77">'x-611'!$B$10</definedName>
    <definedName name="TABLE_DESCRIPTION_1" localSheetId="78">'x-612'!$B$10</definedName>
    <definedName name="TABLE_DESCRIPTION_1" localSheetId="79">'x-613'!$B$10</definedName>
    <definedName name="TABLE_DESCRIPTION_1" localSheetId="80">'x-614'!$B$10</definedName>
    <definedName name="TABLE_DESCRIPTION_1" localSheetId="81">'x-615'!$B$10</definedName>
    <definedName name="TABLE_DESCRIPTION_1" localSheetId="82">'x-616'!$B$10</definedName>
    <definedName name="TABLE_DESCRIPTION_1" localSheetId="83">'x-617'!$B$10</definedName>
    <definedName name="TABLE_DESCRIPTION_1" localSheetId="84">'x-618'!$B$10</definedName>
    <definedName name="TABLE_DESCRIPTION_1" localSheetId="85">'x-619'!$B$10</definedName>
    <definedName name="TABLE_DESCRIPTION_1" localSheetId="86">'x-620'!$B$10</definedName>
    <definedName name="TABLE_DESCRIPTION_1" localSheetId="87">'x-621'!$B$10</definedName>
    <definedName name="TABLE_DESCRIPTION_1" localSheetId="88">'x-622'!$B$10</definedName>
    <definedName name="TABLE_DESCRIPTION_1" localSheetId="89">'x-626'!$B$10</definedName>
    <definedName name="TABLE_DESCRIPTION_1" localSheetId="90">'x-627'!$B$10</definedName>
    <definedName name="TABLE_DESCRIPTION_1" localSheetId="91">'x-701'!$B$10</definedName>
    <definedName name="TABLE_DESCRIPTION_1" localSheetId="92">'x-702'!$B$10</definedName>
    <definedName name="TABLE_FACTOR_STATUS" localSheetId="8">'x-201'!$B$20</definedName>
    <definedName name="TABLE_FACTOR_STATUS" localSheetId="9">'x-202'!$B$20</definedName>
    <definedName name="TABLE_FACTOR_STATUS" localSheetId="10">'x-203'!$B$20</definedName>
    <definedName name="TABLE_FACTOR_STATUS" localSheetId="11">'x-204'!$B$20</definedName>
    <definedName name="TABLE_FACTOR_STATUS" localSheetId="12">'x-205'!$B$20</definedName>
    <definedName name="TABLE_FACTOR_STATUS" localSheetId="13">'x-206'!$B$20</definedName>
    <definedName name="TABLE_FACTOR_STATUS" localSheetId="14">'x-207'!$B$20</definedName>
    <definedName name="TABLE_FACTOR_STATUS" localSheetId="15">'x-208'!$B$20</definedName>
    <definedName name="TABLE_FACTOR_STATUS" localSheetId="16">'x-209'!$B$20</definedName>
    <definedName name="TABLE_FACTOR_STATUS" localSheetId="17">'x-210'!$B$20</definedName>
    <definedName name="TABLE_FACTOR_STATUS" localSheetId="18">'x-211'!$B$20</definedName>
    <definedName name="TABLE_FACTOR_STATUS" localSheetId="19">'x-212'!$B$20</definedName>
    <definedName name="TABLE_FACTOR_STATUS" localSheetId="20">'x-213'!$B$20</definedName>
    <definedName name="TABLE_FACTOR_STATUS" localSheetId="21">'x-214'!$B$20</definedName>
    <definedName name="TABLE_FACTOR_STATUS" localSheetId="22">'x-215'!$B$20</definedName>
    <definedName name="TABLE_FACTOR_STATUS" localSheetId="23">'x-220'!$B$20</definedName>
    <definedName name="TABLE_FACTOR_STATUS" localSheetId="24">'x-221'!$B$20</definedName>
    <definedName name="TABLE_FACTOR_STATUS" localSheetId="25">'x-301'!$B$20</definedName>
    <definedName name="TABLE_FACTOR_STATUS" localSheetId="26">'x-302'!$B$20</definedName>
    <definedName name="TABLE_FACTOR_STATUS" localSheetId="27">'x-303'!$B$20</definedName>
    <definedName name="TABLE_FACTOR_STATUS" localSheetId="28">'x-304'!$B$20</definedName>
    <definedName name="TABLE_FACTOR_STATUS" localSheetId="29">'x-305'!$B$20</definedName>
    <definedName name="TABLE_FACTOR_STATUS" localSheetId="30">'x-306'!$B$20</definedName>
    <definedName name="TABLE_FACTOR_STATUS" localSheetId="31">'x-307'!$B$20</definedName>
    <definedName name="TABLE_FACTOR_STATUS" localSheetId="32">'x-308'!$B$20</definedName>
    <definedName name="TABLE_FACTOR_STATUS" localSheetId="33">'x-309'!$B$20</definedName>
    <definedName name="TABLE_FACTOR_STATUS" localSheetId="34">'x-310'!$B$20</definedName>
    <definedName name="TABLE_FACTOR_STATUS" localSheetId="35">'x-311'!$B$20</definedName>
    <definedName name="TABLE_FACTOR_STATUS" localSheetId="36">'x-312'!$B$20</definedName>
    <definedName name="TABLE_FACTOR_STATUS" localSheetId="37">'x-313'!$B$20</definedName>
    <definedName name="TABLE_FACTOR_STATUS" localSheetId="38">'x-314'!$B$20</definedName>
    <definedName name="TABLE_FACTOR_STATUS" localSheetId="39">'x-315'!$B$20</definedName>
    <definedName name="TABLE_FACTOR_STATUS" localSheetId="40">'x-316'!$B$20</definedName>
    <definedName name="TABLE_FACTOR_STATUS" localSheetId="42">'x-317'!$B$20</definedName>
    <definedName name="TABLE_FACTOR_STATUS" localSheetId="41">'x-321'!$B$20</definedName>
    <definedName name="TABLE_FACTOR_STATUS" localSheetId="43">'x-322'!$B$20</definedName>
    <definedName name="TABLE_FACTOR_STATUS" localSheetId="44">'x-323'!$B$20</definedName>
    <definedName name="TABLE_FACTOR_STATUS" localSheetId="45">'x-324'!$B$20</definedName>
    <definedName name="TABLE_FACTOR_STATUS" localSheetId="46">'x-325'!$B$20</definedName>
    <definedName name="TABLE_FACTOR_STATUS" localSheetId="47">'x-326'!$B$20</definedName>
    <definedName name="TABLE_FACTOR_STATUS" localSheetId="48">'x-327'!$B$20</definedName>
    <definedName name="TABLE_FACTOR_STATUS" localSheetId="49">'x-328'!$B$20</definedName>
    <definedName name="TABLE_FACTOR_STATUS" localSheetId="50">'x-329'!$B$20</definedName>
    <definedName name="TABLE_FACTOR_STATUS" localSheetId="51">'x-330'!$B$20</definedName>
    <definedName name="TABLE_FACTOR_STATUS" localSheetId="52">'x-331'!$B$20</definedName>
    <definedName name="TABLE_FACTOR_STATUS" localSheetId="53">'x-401'!$B$20</definedName>
    <definedName name="TABLE_FACTOR_STATUS" localSheetId="54">'x-402'!$B$20</definedName>
    <definedName name="TABLE_FACTOR_STATUS" localSheetId="55">'x-403'!$B$20</definedName>
    <definedName name="TABLE_FACTOR_STATUS" localSheetId="56">'x-404'!$B$20</definedName>
    <definedName name="TABLE_FACTOR_STATUS" localSheetId="57">'x-405'!$B$20</definedName>
    <definedName name="TABLE_FACTOR_STATUS" localSheetId="58">'x-406 '!$B$20</definedName>
    <definedName name="TABLE_FACTOR_STATUS" localSheetId="59">'x-407'!$B$20</definedName>
    <definedName name="TABLE_FACTOR_STATUS" localSheetId="60">'x-501'!$B$20</definedName>
    <definedName name="TABLE_FACTOR_STATUS" localSheetId="61">'x-502'!$B$20</definedName>
    <definedName name="TABLE_FACTOR_STATUS" localSheetId="62">'x-503'!$B$20</definedName>
    <definedName name="TABLE_FACTOR_STATUS" localSheetId="63">'x-504'!$B$20</definedName>
    <definedName name="TABLE_FACTOR_STATUS" localSheetId="64">'x-505'!$B$20</definedName>
    <definedName name="TABLE_FACTOR_STATUS" localSheetId="65">'x-506'!$B$20</definedName>
    <definedName name="TABLE_FACTOR_STATUS" localSheetId="66">'x-507'!$B$20</definedName>
    <definedName name="TABLE_FACTOR_STATUS" localSheetId="67">'x-601'!$B$20</definedName>
    <definedName name="TABLE_FACTOR_STATUS" localSheetId="68">'x-602'!$B$20</definedName>
    <definedName name="TABLE_FACTOR_STATUS" localSheetId="69">'x-603'!$B$20</definedName>
    <definedName name="TABLE_FACTOR_STATUS" localSheetId="70">'x-604'!$B$20</definedName>
    <definedName name="TABLE_FACTOR_STATUS" localSheetId="71">'x-605'!$B$20</definedName>
    <definedName name="TABLE_FACTOR_STATUS" localSheetId="72">'x-606'!$B$20</definedName>
    <definedName name="TABLE_FACTOR_STATUS" localSheetId="73">'x-607'!$B$20</definedName>
    <definedName name="TABLE_FACTOR_STATUS" localSheetId="74">'x-608'!$B$20</definedName>
    <definedName name="TABLE_FACTOR_STATUS" localSheetId="75">'x-609'!$B$20</definedName>
    <definedName name="TABLE_FACTOR_STATUS" localSheetId="76">'x-610'!$B$20</definedName>
    <definedName name="TABLE_FACTOR_STATUS" localSheetId="77">'x-611'!$B$20</definedName>
    <definedName name="TABLE_FACTOR_STATUS" localSheetId="78">'x-612'!$B$20</definedName>
    <definedName name="TABLE_FACTOR_STATUS" localSheetId="79">'x-613'!$B$20</definedName>
    <definedName name="TABLE_FACTOR_STATUS" localSheetId="80">'x-614'!$B$20</definedName>
    <definedName name="TABLE_FACTOR_STATUS" localSheetId="81">'x-615'!$B$20</definedName>
    <definedName name="TABLE_FACTOR_STATUS" localSheetId="82">'x-616'!$B$20</definedName>
    <definedName name="TABLE_FACTOR_STATUS" localSheetId="83">'x-617'!$B$20</definedName>
    <definedName name="TABLE_FACTOR_STATUS" localSheetId="84">'x-618'!$B$20</definedName>
    <definedName name="TABLE_FACTOR_STATUS" localSheetId="85">'x-619'!$B$20</definedName>
    <definedName name="TABLE_FACTOR_STATUS" localSheetId="86">'x-620'!$B$20</definedName>
    <definedName name="TABLE_FACTOR_STATUS" localSheetId="87">'x-621'!$B$20</definedName>
    <definedName name="TABLE_FACTOR_STATUS" localSheetId="88">'x-622'!$B$20</definedName>
    <definedName name="TABLE_FACTOR_STATUS" localSheetId="89">'x-626'!$B$20</definedName>
    <definedName name="TABLE_FACTOR_STATUS" localSheetId="90">'x-627'!$B$20</definedName>
    <definedName name="TABLE_FACTOR_STATUS" localSheetId="91">'x-701'!$B$20</definedName>
    <definedName name="TABLE_FACTOR_STATUS" localSheetId="92">'x-702'!$B$20</definedName>
    <definedName name="TABLE_FACTOR_STATUS">'x-Series Number'!$B$20</definedName>
    <definedName name="TABLE_FACTOR_STATUS_1" localSheetId="8">'x-201'!$B$20</definedName>
    <definedName name="TABLE_FACTOR_STATUS_1" localSheetId="9">'x-202'!$B$20</definedName>
    <definedName name="TABLE_FACTOR_STATUS_1" localSheetId="10">'x-203'!$B$20</definedName>
    <definedName name="TABLE_FACTOR_STATUS_1" localSheetId="11">'x-204'!$B$20</definedName>
    <definedName name="TABLE_FACTOR_STATUS_1" localSheetId="12">'x-205'!$B$20</definedName>
    <definedName name="TABLE_FACTOR_STATUS_1" localSheetId="13">'x-206'!$B$20</definedName>
    <definedName name="TABLE_FACTOR_STATUS_1" localSheetId="14">'x-207'!$B$20</definedName>
    <definedName name="TABLE_FACTOR_STATUS_1" localSheetId="15">'x-208'!$B$20</definedName>
    <definedName name="TABLE_FACTOR_STATUS_1" localSheetId="16">'x-209'!$B$20</definedName>
    <definedName name="TABLE_FACTOR_STATUS_1" localSheetId="17">'x-210'!$B$20</definedName>
    <definedName name="TABLE_FACTOR_STATUS_1" localSheetId="18">'x-211'!$B$20</definedName>
    <definedName name="TABLE_FACTOR_STATUS_1" localSheetId="19">'x-212'!$B$20</definedName>
    <definedName name="TABLE_FACTOR_STATUS_1" localSheetId="20">'x-213'!$B$20</definedName>
    <definedName name="TABLE_FACTOR_STATUS_1" localSheetId="21">'x-214'!$B$20</definedName>
    <definedName name="TABLE_FACTOR_STATUS_1" localSheetId="22">'x-215'!$B$20</definedName>
    <definedName name="TABLE_FACTOR_STATUS_1" localSheetId="23">'x-220'!$B$20</definedName>
    <definedName name="TABLE_FACTOR_STATUS_1" localSheetId="24">'x-221'!$B$20</definedName>
    <definedName name="TABLE_FACTOR_STATUS_1" localSheetId="25">'x-301'!$B$20</definedName>
    <definedName name="TABLE_FACTOR_STATUS_1" localSheetId="26">'x-302'!$B$20</definedName>
    <definedName name="TABLE_FACTOR_STATUS_1" localSheetId="27">'x-303'!$B$20</definedName>
    <definedName name="TABLE_FACTOR_STATUS_1" localSheetId="28">'x-304'!$B$20</definedName>
    <definedName name="TABLE_FACTOR_STATUS_1" localSheetId="29">'x-305'!$B$20</definedName>
    <definedName name="TABLE_FACTOR_STATUS_1" localSheetId="30">'x-306'!$B$20</definedName>
    <definedName name="TABLE_FACTOR_STATUS_1" localSheetId="31">'x-307'!$B$20</definedName>
    <definedName name="TABLE_FACTOR_STATUS_1" localSheetId="32">'x-308'!$B$20</definedName>
    <definedName name="TABLE_FACTOR_STATUS_1" localSheetId="33">'x-309'!$B$20</definedName>
    <definedName name="TABLE_FACTOR_STATUS_1" localSheetId="34">'x-310'!$B$20</definedName>
    <definedName name="TABLE_FACTOR_STATUS_1" localSheetId="35">'x-311'!$B$20</definedName>
    <definedName name="TABLE_FACTOR_STATUS_1" localSheetId="36">'x-312'!$B$20</definedName>
    <definedName name="TABLE_FACTOR_STATUS_1" localSheetId="37">'x-313'!$B$20</definedName>
    <definedName name="TABLE_FACTOR_STATUS_1" localSheetId="38">'x-314'!$B$20</definedName>
    <definedName name="TABLE_FACTOR_STATUS_1" localSheetId="39">'x-315'!$B$20</definedName>
    <definedName name="TABLE_FACTOR_STATUS_1" localSheetId="40">'x-316'!$B$20</definedName>
    <definedName name="TABLE_FACTOR_STATUS_1" localSheetId="42">'x-317'!$B$20</definedName>
    <definedName name="TABLE_FACTOR_STATUS_1" localSheetId="41">'x-321'!$B$20</definedName>
    <definedName name="TABLE_FACTOR_STATUS_1" localSheetId="43">'x-322'!$B$20</definedName>
    <definedName name="TABLE_FACTOR_STATUS_1" localSheetId="44">'x-323'!$B$20</definedName>
    <definedName name="TABLE_FACTOR_STATUS_1" localSheetId="45">'x-324'!$B$20</definedName>
    <definedName name="TABLE_FACTOR_STATUS_1" localSheetId="46">'x-325'!$B$20</definedName>
    <definedName name="TABLE_FACTOR_STATUS_1" localSheetId="47">'x-326'!$B$20</definedName>
    <definedName name="TABLE_FACTOR_STATUS_1" localSheetId="48">'x-327'!$B$20</definedName>
    <definedName name="TABLE_FACTOR_STATUS_1" localSheetId="49">'x-328'!$B$20</definedName>
    <definedName name="TABLE_FACTOR_STATUS_1" localSheetId="50">'x-329'!$B$20</definedName>
    <definedName name="TABLE_FACTOR_STATUS_1" localSheetId="51">'x-330'!$B$20</definedName>
    <definedName name="TABLE_FACTOR_STATUS_1" localSheetId="52">'x-331'!$B$20</definedName>
    <definedName name="TABLE_FACTOR_STATUS_1" localSheetId="53">'x-401'!$B$20</definedName>
    <definedName name="TABLE_FACTOR_STATUS_1" localSheetId="54">'x-402'!$B$20</definedName>
    <definedName name="TABLE_FACTOR_STATUS_1" localSheetId="55">'x-403'!$B$20</definedName>
    <definedName name="TABLE_FACTOR_STATUS_1" localSheetId="56">'x-404'!$B$20</definedName>
    <definedName name="TABLE_FACTOR_STATUS_1" localSheetId="57">'x-405'!$B$20</definedName>
    <definedName name="TABLE_FACTOR_STATUS_1" localSheetId="58">'x-406 '!$B$20</definedName>
    <definedName name="TABLE_FACTOR_STATUS_1" localSheetId="59">'x-407'!$B$20</definedName>
    <definedName name="TABLE_FACTOR_STATUS_1" localSheetId="60">'x-501'!$B$20</definedName>
    <definedName name="TABLE_FACTOR_STATUS_1" localSheetId="61">'x-502'!$B$20</definedName>
    <definedName name="TABLE_FACTOR_STATUS_1" localSheetId="62">'x-503'!$B$20</definedName>
    <definedName name="TABLE_FACTOR_STATUS_1" localSheetId="63">'x-504'!$B$20</definedName>
    <definedName name="TABLE_FACTOR_STATUS_1" localSheetId="64">'x-505'!$B$20</definedName>
    <definedName name="TABLE_FACTOR_STATUS_1" localSheetId="65">'x-506'!$B$20</definedName>
    <definedName name="TABLE_FACTOR_STATUS_1" localSheetId="66">'x-507'!$B$20</definedName>
    <definedName name="TABLE_FACTOR_STATUS_1" localSheetId="67">'x-601'!$B$20</definedName>
    <definedName name="TABLE_FACTOR_STATUS_1" localSheetId="68">'x-602'!$B$20</definedName>
    <definedName name="TABLE_FACTOR_STATUS_1" localSheetId="69">'x-603'!$B$20</definedName>
    <definedName name="TABLE_FACTOR_STATUS_1" localSheetId="70">'x-604'!$B$20</definedName>
    <definedName name="TABLE_FACTOR_STATUS_1" localSheetId="71">'x-605'!$B$20</definedName>
    <definedName name="TABLE_FACTOR_STATUS_1" localSheetId="72">'x-606'!$B$20</definedName>
    <definedName name="TABLE_FACTOR_STATUS_1" localSheetId="73">'x-607'!$B$20</definedName>
    <definedName name="TABLE_FACTOR_STATUS_1" localSheetId="74">'x-608'!$B$20</definedName>
    <definedName name="TABLE_FACTOR_STATUS_1" localSheetId="75">'x-609'!$B$20</definedName>
    <definedName name="TABLE_FACTOR_STATUS_1" localSheetId="76">'x-610'!$B$20</definedName>
    <definedName name="TABLE_FACTOR_STATUS_1" localSheetId="77">'x-611'!$B$20</definedName>
    <definedName name="TABLE_FACTOR_STATUS_1" localSheetId="78">'x-612'!$B$20</definedName>
    <definedName name="TABLE_FACTOR_STATUS_1" localSheetId="79">'x-613'!$B$20</definedName>
    <definedName name="TABLE_FACTOR_STATUS_1" localSheetId="80">'x-614'!$B$20</definedName>
    <definedName name="TABLE_FACTOR_STATUS_1" localSheetId="81">'x-615'!$B$20</definedName>
    <definedName name="TABLE_FACTOR_STATUS_1" localSheetId="82">'x-616'!$B$20</definedName>
    <definedName name="TABLE_FACTOR_STATUS_1" localSheetId="83">'x-617'!$B$20</definedName>
    <definedName name="TABLE_FACTOR_STATUS_1" localSheetId="84">'x-618'!$B$20</definedName>
    <definedName name="TABLE_FACTOR_STATUS_1" localSheetId="85">'x-619'!$B$20</definedName>
    <definedName name="TABLE_FACTOR_STATUS_1" localSheetId="86">'x-620'!$B$20</definedName>
    <definedName name="TABLE_FACTOR_STATUS_1" localSheetId="87">'x-621'!$B$20</definedName>
    <definedName name="TABLE_FACTOR_STATUS_1" localSheetId="88">'x-622'!$B$20</definedName>
    <definedName name="TABLE_FACTOR_STATUS_1" localSheetId="89">'x-626'!$B$20</definedName>
    <definedName name="TABLE_FACTOR_STATUS_1" localSheetId="90">'x-627'!$B$20</definedName>
    <definedName name="TABLE_FACTOR_STATUS_1" localSheetId="91">'x-701'!$B$20</definedName>
    <definedName name="TABLE_FACTOR_STATUS_1" localSheetId="92">'x-702'!$B$20</definedName>
    <definedName name="TABLE_FACTOR_TYPE" localSheetId="7">'[2]x-Series Number'!$B$9</definedName>
    <definedName name="TABLE_FACTOR_TYPE" localSheetId="8">'x-201'!$B$9</definedName>
    <definedName name="TABLE_FACTOR_TYPE" localSheetId="9">'x-202'!$B$9</definedName>
    <definedName name="TABLE_FACTOR_TYPE" localSheetId="10">'x-203'!$B$9</definedName>
    <definedName name="TABLE_FACTOR_TYPE" localSheetId="11">'x-204'!$B$9</definedName>
    <definedName name="TABLE_FACTOR_TYPE" localSheetId="12">'x-205'!$B$9</definedName>
    <definedName name="TABLE_FACTOR_TYPE" localSheetId="13">'x-206'!$B$9</definedName>
    <definedName name="TABLE_FACTOR_TYPE" localSheetId="14">'x-207'!$B$9</definedName>
    <definedName name="TABLE_FACTOR_TYPE" localSheetId="15">'x-208'!$B$9</definedName>
    <definedName name="TABLE_FACTOR_TYPE" localSheetId="16">'x-209'!$B$9</definedName>
    <definedName name="TABLE_FACTOR_TYPE" localSheetId="17">'x-210'!$B$9</definedName>
    <definedName name="TABLE_FACTOR_TYPE" localSheetId="18">'x-211'!$B$9</definedName>
    <definedName name="TABLE_FACTOR_TYPE" localSheetId="19">'x-212'!$B$9</definedName>
    <definedName name="TABLE_FACTOR_TYPE" localSheetId="20">'x-213'!$B$9</definedName>
    <definedName name="TABLE_FACTOR_TYPE" localSheetId="21">'x-214'!$B$9</definedName>
    <definedName name="TABLE_FACTOR_TYPE" localSheetId="22">'x-215'!$B$9</definedName>
    <definedName name="TABLE_FACTOR_TYPE" localSheetId="23">'x-220'!$B$9</definedName>
    <definedName name="TABLE_FACTOR_TYPE" localSheetId="24">'x-221'!$B$9</definedName>
    <definedName name="TABLE_FACTOR_TYPE" localSheetId="25">'x-301'!$B$9</definedName>
    <definedName name="TABLE_FACTOR_TYPE" localSheetId="26">'x-302'!$B$9</definedName>
    <definedName name="TABLE_FACTOR_TYPE" localSheetId="27">'x-303'!$B$9</definedName>
    <definedName name="TABLE_FACTOR_TYPE" localSheetId="28">'x-304'!$B$9</definedName>
    <definedName name="TABLE_FACTOR_TYPE" localSheetId="29">'x-305'!$B$9</definedName>
    <definedName name="TABLE_FACTOR_TYPE" localSheetId="30">'x-306'!$B$9</definedName>
    <definedName name="TABLE_FACTOR_TYPE" localSheetId="31">'x-307'!$B$9</definedName>
    <definedName name="TABLE_FACTOR_TYPE" localSheetId="32">'x-308'!$B$9</definedName>
    <definedName name="TABLE_FACTOR_TYPE" localSheetId="33">'x-309'!$B$9</definedName>
    <definedName name="TABLE_FACTOR_TYPE" localSheetId="34">'x-310'!$B$9</definedName>
    <definedName name="TABLE_FACTOR_TYPE" localSheetId="35">'x-311'!$B$9</definedName>
    <definedName name="TABLE_FACTOR_TYPE" localSheetId="36">'x-312'!$B$9</definedName>
    <definedName name="TABLE_FACTOR_TYPE" localSheetId="37">'x-313'!$B$9</definedName>
    <definedName name="TABLE_FACTOR_TYPE" localSheetId="38">'x-314'!$B$9</definedName>
    <definedName name="TABLE_FACTOR_TYPE" localSheetId="39">'x-315'!$B$9</definedName>
    <definedName name="TABLE_FACTOR_TYPE" localSheetId="40">'x-316'!$B$9</definedName>
    <definedName name="TABLE_FACTOR_TYPE" localSheetId="42">'x-317'!$B$9</definedName>
    <definedName name="TABLE_FACTOR_TYPE" localSheetId="41">'x-321'!$B$9</definedName>
    <definedName name="TABLE_FACTOR_TYPE" localSheetId="43">'x-322'!$B$9</definedName>
    <definedName name="TABLE_FACTOR_TYPE" localSheetId="44">'x-323'!$B$9</definedName>
    <definedName name="TABLE_FACTOR_TYPE" localSheetId="45">'x-324'!$B$9</definedName>
    <definedName name="TABLE_FACTOR_TYPE" localSheetId="46">'x-325'!$B$9</definedName>
    <definedName name="TABLE_FACTOR_TYPE" localSheetId="47">'x-326'!$B$9</definedName>
    <definedName name="TABLE_FACTOR_TYPE" localSheetId="48">'x-327'!$B$9</definedName>
    <definedName name="TABLE_FACTOR_TYPE" localSheetId="49">'x-328'!$B$9</definedName>
    <definedName name="TABLE_FACTOR_TYPE" localSheetId="50">'x-329'!$B$9</definedName>
    <definedName name="TABLE_FACTOR_TYPE" localSheetId="51">'x-330'!$B$9</definedName>
    <definedName name="TABLE_FACTOR_TYPE" localSheetId="52">'x-331'!$B$9</definedName>
    <definedName name="TABLE_FACTOR_TYPE" localSheetId="53">'x-401'!$B$9</definedName>
    <definedName name="TABLE_FACTOR_TYPE" localSheetId="54">'x-402'!$B$9</definedName>
    <definedName name="TABLE_FACTOR_TYPE" localSheetId="55">'x-403'!$B$9</definedName>
    <definedName name="TABLE_FACTOR_TYPE" localSheetId="56">'x-404'!$B$9</definedName>
    <definedName name="TABLE_FACTOR_TYPE" localSheetId="57">'x-405'!$B$9</definedName>
    <definedName name="TABLE_FACTOR_TYPE" localSheetId="58">'x-406 '!$B$9</definedName>
    <definedName name="TABLE_FACTOR_TYPE" localSheetId="59">'x-407'!$B$9</definedName>
    <definedName name="TABLE_FACTOR_TYPE" localSheetId="60">'x-501'!$B$9</definedName>
    <definedName name="TABLE_FACTOR_TYPE" localSheetId="61">'x-502'!$B$9</definedName>
    <definedName name="TABLE_FACTOR_TYPE" localSheetId="62">'x-503'!$B$9</definedName>
    <definedName name="TABLE_FACTOR_TYPE" localSheetId="63">'x-504'!$B$9</definedName>
    <definedName name="TABLE_FACTOR_TYPE" localSheetId="64">'x-505'!$B$9</definedName>
    <definedName name="TABLE_FACTOR_TYPE" localSheetId="65">'x-506'!$B$9</definedName>
    <definedName name="TABLE_FACTOR_TYPE" localSheetId="66">'x-507'!$B$9</definedName>
    <definedName name="TABLE_FACTOR_TYPE" localSheetId="67">'x-601'!$B$9</definedName>
    <definedName name="TABLE_FACTOR_TYPE" localSheetId="68">'x-602'!$B$9</definedName>
    <definedName name="TABLE_FACTOR_TYPE" localSheetId="69">'x-603'!$B$9</definedName>
    <definedName name="TABLE_FACTOR_TYPE" localSheetId="70">'x-604'!$B$9</definedName>
    <definedName name="TABLE_FACTOR_TYPE" localSheetId="71">'x-605'!$B$9</definedName>
    <definedName name="TABLE_FACTOR_TYPE" localSheetId="72">'x-606'!$B$9</definedName>
    <definedName name="TABLE_FACTOR_TYPE" localSheetId="73">'x-607'!$B$9</definedName>
    <definedName name="TABLE_FACTOR_TYPE" localSheetId="74">'x-608'!$B$9</definedName>
    <definedName name="TABLE_FACTOR_TYPE" localSheetId="75">'x-609'!$B$9</definedName>
    <definedName name="TABLE_FACTOR_TYPE" localSheetId="76">'x-610'!$B$9</definedName>
    <definedName name="TABLE_FACTOR_TYPE" localSheetId="77">'x-611'!$B$9</definedName>
    <definedName name="TABLE_FACTOR_TYPE" localSheetId="78">'x-612'!$B$9</definedName>
    <definedName name="TABLE_FACTOR_TYPE" localSheetId="79">'x-613'!$B$9</definedName>
    <definedName name="TABLE_FACTOR_TYPE" localSheetId="80">'x-614'!$B$9</definedName>
    <definedName name="TABLE_FACTOR_TYPE" localSheetId="81">'x-615'!$B$9</definedName>
    <definedName name="TABLE_FACTOR_TYPE" localSheetId="82">'x-616'!$B$9</definedName>
    <definedName name="TABLE_FACTOR_TYPE" localSheetId="83">'x-617'!$B$9</definedName>
    <definedName name="TABLE_FACTOR_TYPE" localSheetId="84">'x-618'!$B$9</definedName>
    <definedName name="TABLE_FACTOR_TYPE" localSheetId="85">'x-619'!$B$9</definedName>
    <definedName name="TABLE_FACTOR_TYPE" localSheetId="86">'x-620'!$B$9</definedName>
    <definedName name="TABLE_FACTOR_TYPE" localSheetId="87">'x-621'!$B$9</definedName>
    <definedName name="TABLE_FACTOR_TYPE" localSheetId="88">'x-622'!$B$9</definedName>
    <definedName name="TABLE_FACTOR_TYPE" localSheetId="89">'x-626'!$B$9</definedName>
    <definedName name="TABLE_FACTOR_TYPE" localSheetId="90">'x-627'!$B$9</definedName>
    <definedName name="TABLE_FACTOR_TYPE" localSheetId="91">'x-701'!$B$9</definedName>
    <definedName name="TABLE_FACTOR_TYPE" localSheetId="92">'x-702'!$B$9</definedName>
    <definedName name="TABLE_FACTOR_TYPE">'x-Series Number'!$B$9</definedName>
    <definedName name="TABLE_FACTOR_TYPE_1" localSheetId="8">'x-201'!$B$9</definedName>
    <definedName name="TABLE_FACTOR_TYPE_1" localSheetId="9">'x-202'!$B$9</definedName>
    <definedName name="TABLE_FACTOR_TYPE_1" localSheetId="10">'x-203'!$B$9</definedName>
    <definedName name="TABLE_FACTOR_TYPE_1" localSheetId="11">'x-204'!$B$9</definedName>
    <definedName name="TABLE_FACTOR_TYPE_1" localSheetId="12">'x-205'!$B$9</definedName>
    <definedName name="TABLE_FACTOR_TYPE_1" localSheetId="13">'x-206'!$B$9</definedName>
    <definedName name="TABLE_FACTOR_TYPE_1" localSheetId="14">'x-207'!$B$9</definedName>
    <definedName name="TABLE_FACTOR_TYPE_1" localSheetId="15">'x-208'!$B$9</definedName>
    <definedName name="TABLE_FACTOR_TYPE_1" localSheetId="16">'x-209'!$B$9</definedName>
    <definedName name="TABLE_FACTOR_TYPE_1" localSheetId="17">'x-210'!$B$9</definedName>
    <definedName name="TABLE_FACTOR_TYPE_1" localSheetId="18">'x-211'!$B$9</definedName>
    <definedName name="TABLE_FACTOR_TYPE_1" localSheetId="19">'x-212'!$B$9</definedName>
    <definedName name="TABLE_FACTOR_TYPE_1" localSheetId="20">'x-213'!$B$9</definedName>
    <definedName name="TABLE_FACTOR_TYPE_1" localSheetId="21">'x-214'!$B$9</definedName>
    <definedName name="TABLE_FACTOR_TYPE_1" localSheetId="22">'x-215'!$B$9</definedName>
    <definedName name="TABLE_FACTOR_TYPE_1" localSheetId="23">'x-220'!$B$9</definedName>
    <definedName name="TABLE_FACTOR_TYPE_1" localSheetId="24">'x-221'!$B$9</definedName>
    <definedName name="TABLE_FACTOR_TYPE_1" localSheetId="25">'x-301'!$B$9</definedName>
    <definedName name="TABLE_FACTOR_TYPE_1" localSheetId="26">'x-302'!$B$9</definedName>
    <definedName name="TABLE_FACTOR_TYPE_1" localSheetId="27">'x-303'!$B$9</definedName>
    <definedName name="TABLE_FACTOR_TYPE_1" localSheetId="28">'x-304'!$B$9</definedName>
    <definedName name="TABLE_FACTOR_TYPE_1" localSheetId="29">'x-305'!$B$9</definedName>
    <definedName name="TABLE_FACTOR_TYPE_1" localSheetId="30">'x-306'!$B$9</definedName>
    <definedName name="TABLE_FACTOR_TYPE_1" localSheetId="31">'x-307'!$B$9</definedName>
    <definedName name="TABLE_FACTOR_TYPE_1" localSheetId="32">'x-308'!$B$9</definedName>
    <definedName name="TABLE_FACTOR_TYPE_1" localSheetId="33">'x-309'!$B$9</definedName>
    <definedName name="TABLE_FACTOR_TYPE_1" localSheetId="34">'x-310'!$B$9</definedName>
    <definedName name="TABLE_FACTOR_TYPE_1" localSheetId="35">'x-311'!$B$9</definedName>
    <definedName name="TABLE_FACTOR_TYPE_1" localSheetId="36">'x-312'!$B$9</definedName>
    <definedName name="TABLE_FACTOR_TYPE_1" localSheetId="37">'x-313'!$B$9</definedName>
    <definedName name="TABLE_FACTOR_TYPE_1" localSheetId="38">'x-314'!$B$9</definedName>
    <definedName name="TABLE_FACTOR_TYPE_1" localSheetId="39">'x-315'!$B$9</definedName>
    <definedName name="TABLE_FACTOR_TYPE_1" localSheetId="40">'x-316'!$B$9</definedName>
    <definedName name="TABLE_FACTOR_TYPE_1" localSheetId="42">'x-317'!$B$9</definedName>
    <definedName name="TABLE_FACTOR_TYPE_1" localSheetId="41">'x-321'!$B$9</definedName>
    <definedName name="TABLE_FACTOR_TYPE_1" localSheetId="43">'x-322'!$B$9</definedName>
    <definedName name="TABLE_FACTOR_TYPE_1" localSheetId="44">'x-323'!$B$9</definedName>
    <definedName name="TABLE_FACTOR_TYPE_1" localSheetId="45">'x-324'!$B$9</definedName>
    <definedName name="TABLE_FACTOR_TYPE_1" localSheetId="46">'x-325'!$B$9</definedName>
    <definedName name="TABLE_FACTOR_TYPE_1" localSheetId="47">'x-326'!$B$9</definedName>
    <definedName name="TABLE_FACTOR_TYPE_1" localSheetId="48">'x-327'!$B$9</definedName>
    <definedName name="TABLE_FACTOR_TYPE_1" localSheetId="49">'x-328'!$B$9</definedName>
    <definedName name="TABLE_FACTOR_TYPE_1" localSheetId="50">'x-329'!$B$9</definedName>
    <definedName name="TABLE_FACTOR_TYPE_1" localSheetId="51">'x-330'!$B$9</definedName>
    <definedName name="TABLE_FACTOR_TYPE_1" localSheetId="52">'x-331'!$B$9</definedName>
    <definedName name="TABLE_FACTOR_TYPE_1" localSheetId="53">'x-401'!$B$9</definedName>
    <definedName name="TABLE_FACTOR_TYPE_1" localSheetId="54">'x-402'!$B$9</definedName>
    <definedName name="TABLE_FACTOR_TYPE_1" localSheetId="55">'x-403'!$B$9</definedName>
    <definedName name="TABLE_FACTOR_TYPE_1" localSheetId="56">'x-404'!$B$9</definedName>
    <definedName name="TABLE_FACTOR_TYPE_1" localSheetId="57">'x-405'!$B$9</definedName>
    <definedName name="TABLE_FACTOR_TYPE_1" localSheetId="58">'x-406 '!$B$9</definedName>
    <definedName name="TABLE_FACTOR_TYPE_1" localSheetId="59">'x-407'!$B$9</definedName>
    <definedName name="TABLE_FACTOR_TYPE_1" localSheetId="60">'x-501'!$B$9</definedName>
    <definedName name="TABLE_FACTOR_TYPE_1" localSheetId="61">'x-502'!$B$9</definedName>
    <definedName name="TABLE_FACTOR_TYPE_1" localSheetId="62">'x-503'!$B$9</definedName>
    <definedName name="TABLE_FACTOR_TYPE_1" localSheetId="63">'x-504'!$B$9</definedName>
    <definedName name="TABLE_FACTOR_TYPE_1" localSheetId="64">'x-505'!$B$9</definedName>
    <definedName name="TABLE_FACTOR_TYPE_1" localSheetId="65">'x-506'!$B$9</definedName>
    <definedName name="TABLE_FACTOR_TYPE_1" localSheetId="66">'x-507'!$B$9</definedName>
    <definedName name="TABLE_FACTOR_TYPE_1" localSheetId="67">'x-601'!$B$9</definedName>
    <definedName name="TABLE_FACTOR_TYPE_1" localSheetId="68">'x-602'!$B$9</definedName>
    <definedName name="TABLE_FACTOR_TYPE_1" localSheetId="69">'x-603'!$B$9</definedName>
    <definedName name="TABLE_FACTOR_TYPE_1" localSheetId="70">'x-604'!$B$9</definedName>
    <definedName name="TABLE_FACTOR_TYPE_1" localSheetId="71">'x-605'!$B$9</definedName>
    <definedName name="TABLE_FACTOR_TYPE_1" localSheetId="72">'x-606'!$B$9</definedName>
    <definedName name="TABLE_FACTOR_TYPE_1" localSheetId="73">'x-607'!$B$9</definedName>
    <definedName name="TABLE_FACTOR_TYPE_1" localSheetId="74">'x-608'!$B$9</definedName>
    <definedName name="TABLE_FACTOR_TYPE_1" localSheetId="75">'x-609'!$B$9</definedName>
    <definedName name="TABLE_FACTOR_TYPE_1" localSheetId="76">'x-610'!$B$9</definedName>
    <definedName name="TABLE_FACTOR_TYPE_1" localSheetId="77">'x-611'!$B$9</definedName>
    <definedName name="TABLE_FACTOR_TYPE_1" localSheetId="78">'x-612'!$B$9</definedName>
    <definedName name="TABLE_FACTOR_TYPE_1" localSheetId="79">'x-613'!$B$9</definedName>
    <definedName name="TABLE_FACTOR_TYPE_1" localSheetId="80">'x-614'!$B$9</definedName>
    <definedName name="TABLE_FACTOR_TYPE_1" localSheetId="81">'x-615'!$B$9</definedName>
    <definedName name="TABLE_FACTOR_TYPE_1" localSheetId="82">'x-616'!$B$9</definedName>
    <definedName name="TABLE_FACTOR_TYPE_1" localSheetId="83">'x-617'!$B$9</definedName>
    <definedName name="TABLE_FACTOR_TYPE_1" localSheetId="84">'x-618'!$B$9</definedName>
    <definedName name="TABLE_FACTOR_TYPE_1" localSheetId="85">'x-619'!$B$9</definedName>
    <definedName name="TABLE_FACTOR_TYPE_1" localSheetId="86">'x-620'!$B$9</definedName>
    <definedName name="TABLE_FACTOR_TYPE_1" localSheetId="87">'x-621'!$B$9</definedName>
    <definedName name="TABLE_FACTOR_TYPE_1" localSheetId="88">'x-622'!$B$9</definedName>
    <definedName name="TABLE_FACTOR_TYPE_1" localSheetId="89">'x-626'!$B$9</definedName>
    <definedName name="TABLE_FACTOR_TYPE_1" localSheetId="90">'x-627'!$B$9</definedName>
    <definedName name="TABLE_FACTOR_TYPE_1" localSheetId="91">'x-701'!$B$9</definedName>
    <definedName name="TABLE_FACTOR_TYPE_1" localSheetId="92">'x-702'!$B$9</definedName>
    <definedName name="TABLE_GENDER" localSheetId="8">'x-201'!$B$11</definedName>
    <definedName name="TABLE_GENDER" localSheetId="9">'x-202'!$B$11</definedName>
    <definedName name="TABLE_GENDER" localSheetId="10">'x-203'!$B$11</definedName>
    <definedName name="TABLE_GENDER" localSheetId="11">'x-204'!$B$11</definedName>
    <definedName name="TABLE_GENDER" localSheetId="12">'x-205'!$B$11</definedName>
    <definedName name="TABLE_GENDER" localSheetId="13">'x-206'!$B$11</definedName>
    <definedName name="TABLE_GENDER" localSheetId="14">'x-207'!$B$11</definedName>
    <definedName name="TABLE_GENDER" localSheetId="15">'x-208'!$B$11</definedName>
    <definedName name="TABLE_GENDER" localSheetId="16">'x-209'!$B$11</definedName>
    <definedName name="TABLE_GENDER" localSheetId="17">'x-210'!$B$11</definedName>
    <definedName name="TABLE_GENDER" localSheetId="18">'x-211'!$B$11</definedName>
    <definedName name="TABLE_GENDER" localSheetId="19">'x-212'!$B$11</definedName>
    <definedName name="TABLE_GENDER" localSheetId="20">'x-213'!$B$11</definedName>
    <definedName name="TABLE_GENDER" localSheetId="21">'x-214'!$B$11</definedName>
    <definedName name="TABLE_GENDER" localSheetId="22">'x-215'!$B$11</definedName>
    <definedName name="TABLE_GENDER" localSheetId="23">'x-220'!$B$11</definedName>
    <definedName name="TABLE_GENDER" localSheetId="24">'x-221'!$B$11</definedName>
    <definedName name="TABLE_GENDER" localSheetId="25">'x-301'!$B$11</definedName>
    <definedName name="TABLE_GENDER" localSheetId="26">'x-302'!$B$11</definedName>
    <definedName name="TABLE_GENDER" localSheetId="27">'x-303'!$B$11</definedName>
    <definedName name="TABLE_GENDER" localSheetId="28">'x-304'!$B$11</definedName>
    <definedName name="TABLE_GENDER" localSheetId="29">'x-305'!$B$11</definedName>
    <definedName name="TABLE_GENDER" localSheetId="30">'x-306'!$B$11</definedName>
    <definedName name="TABLE_GENDER" localSheetId="31">'x-307'!$B$11</definedName>
    <definedName name="TABLE_GENDER" localSheetId="32">'x-308'!$B$11</definedName>
    <definedName name="TABLE_GENDER" localSheetId="33">'x-309'!$B$11</definedName>
    <definedName name="TABLE_GENDER" localSheetId="34">'x-310'!$B$11</definedName>
    <definedName name="TABLE_GENDER" localSheetId="35">'x-311'!$B$11</definedName>
    <definedName name="TABLE_GENDER" localSheetId="36">'x-312'!$B$11</definedName>
    <definedName name="TABLE_GENDER" localSheetId="37">'x-313'!$B$11</definedName>
    <definedName name="TABLE_GENDER" localSheetId="38">'x-314'!$B$11</definedName>
    <definedName name="TABLE_GENDER" localSheetId="39">'x-315'!$B$11</definedName>
    <definedName name="TABLE_GENDER" localSheetId="40">'x-316'!$B$11</definedName>
    <definedName name="TABLE_GENDER" localSheetId="42">'x-317'!$B$11</definedName>
    <definedName name="TABLE_GENDER" localSheetId="41">'x-321'!$B$11</definedName>
    <definedName name="TABLE_GENDER" localSheetId="43">'x-322'!$B$11</definedName>
    <definedName name="TABLE_GENDER" localSheetId="44">'x-323'!$B$11</definedName>
    <definedName name="TABLE_GENDER" localSheetId="45">'x-324'!$B$11</definedName>
    <definedName name="TABLE_GENDER" localSheetId="46">'x-325'!$B$11</definedName>
    <definedName name="TABLE_GENDER" localSheetId="47">'x-326'!$B$11</definedName>
    <definedName name="TABLE_GENDER" localSheetId="48">'x-327'!$B$11</definedName>
    <definedName name="TABLE_GENDER" localSheetId="49">'x-328'!$B$11</definedName>
    <definedName name="TABLE_GENDER" localSheetId="50">'x-329'!$B$11</definedName>
    <definedName name="TABLE_GENDER" localSheetId="51">'x-330'!$B$11</definedName>
    <definedName name="TABLE_GENDER" localSheetId="52">'x-331'!$B$11</definedName>
    <definedName name="TABLE_GENDER" localSheetId="53">'x-401'!$B$11</definedName>
    <definedName name="TABLE_GENDER" localSheetId="54">'x-402'!$B$11</definedName>
    <definedName name="TABLE_GENDER" localSheetId="55">'x-403'!$B$11</definedName>
    <definedName name="TABLE_GENDER" localSheetId="56">'x-404'!$B$11</definedName>
    <definedName name="TABLE_GENDER" localSheetId="57">'x-405'!$B$11</definedName>
    <definedName name="TABLE_GENDER" localSheetId="58">'x-406 '!$B$11</definedName>
    <definedName name="TABLE_GENDER" localSheetId="59">'x-407'!$B$11</definedName>
    <definedName name="TABLE_GENDER" localSheetId="60">'x-501'!$B$11</definedName>
    <definedName name="TABLE_GENDER" localSheetId="61">'x-502'!$B$11</definedName>
    <definedName name="TABLE_GENDER" localSheetId="62">'x-503'!$B$11</definedName>
    <definedName name="TABLE_GENDER" localSheetId="63">'x-504'!$B$11</definedName>
    <definedName name="TABLE_GENDER" localSheetId="64">'x-505'!$B$11</definedName>
    <definedName name="TABLE_GENDER" localSheetId="65">'x-506'!$B$11</definedName>
    <definedName name="TABLE_GENDER" localSheetId="66">'x-507'!$B$11</definedName>
    <definedName name="TABLE_GENDER" localSheetId="67">'x-601'!$B$11</definedName>
    <definedName name="TABLE_GENDER" localSheetId="68">'x-602'!$B$11</definedName>
    <definedName name="TABLE_GENDER" localSheetId="69">'x-603'!$B$11</definedName>
    <definedName name="TABLE_GENDER" localSheetId="70">'x-604'!$B$11</definedName>
    <definedName name="TABLE_GENDER" localSheetId="71">'x-605'!$B$11</definedName>
    <definedName name="TABLE_GENDER" localSheetId="72">'x-606'!$B$11</definedName>
    <definedName name="TABLE_GENDER" localSheetId="73">'x-607'!$B$11</definedName>
    <definedName name="TABLE_GENDER" localSheetId="74">'x-608'!$B$11</definedName>
    <definedName name="TABLE_GENDER" localSheetId="75">'x-609'!$B$11</definedName>
    <definedName name="TABLE_GENDER" localSheetId="76">'x-610'!$B$11</definedName>
    <definedName name="TABLE_GENDER" localSheetId="77">'x-611'!$B$11</definedName>
    <definedName name="TABLE_GENDER" localSheetId="78">'x-612'!$B$11</definedName>
    <definedName name="TABLE_GENDER" localSheetId="79">'x-613'!$B$11</definedName>
    <definedName name="TABLE_GENDER" localSheetId="80">'x-614'!$B$11</definedName>
    <definedName name="TABLE_GENDER" localSheetId="81">'x-615'!$B$11</definedName>
    <definedName name="TABLE_GENDER" localSheetId="82">'x-616'!$B$11</definedName>
    <definedName name="TABLE_GENDER" localSheetId="83">'x-617'!$B$11</definedName>
    <definedName name="TABLE_GENDER" localSheetId="84">'x-618'!$B$11</definedName>
    <definedName name="TABLE_GENDER" localSheetId="85">'x-619'!$B$11</definedName>
    <definedName name="TABLE_GENDER" localSheetId="86">'x-620'!$B$11</definedName>
    <definedName name="TABLE_GENDER" localSheetId="87">'x-621'!$B$11</definedName>
    <definedName name="TABLE_GENDER" localSheetId="88">'x-622'!$B$11</definedName>
    <definedName name="TABLE_GENDER" localSheetId="89">'x-626'!$B$11</definedName>
    <definedName name="TABLE_GENDER" localSheetId="90">'x-627'!$B$11</definedName>
    <definedName name="TABLE_GENDER" localSheetId="91">'x-701'!$B$11</definedName>
    <definedName name="TABLE_GENDER" localSheetId="92">'x-702'!$B$11</definedName>
    <definedName name="TABLE_GENDER">'x-Series Number'!$B$11</definedName>
    <definedName name="TABLE_GENDER_1" localSheetId="8">'x-201'!$B$11</definedName>
    <definedName name="TABLE_GENDER_1" localSheetId="9">'x-202'!$B$11</definedName>
    <definedName name="TABLE_GENDER_1" localSheetId="10">'x-203'!$B$11</definedName>
    <definedName name="TABLE_GENDER_1" localSheetId="11">'x-204'!$B$11</definedName>
    <definedName name="TABLE_GENDER_1" localSheetId="12">'x-205'!$B$11</definedName>
    <definedName name="TABLE_GENDER_1" localSheetId="13">'x-206'!$B$11</definedName>
    <definedName name="TABLE_GENDER_1" localSheetId="14">'x-207'!$B$11</definedName>
    <definedName name="TABLE_GENDER_1" localSheetId="15">'x-208'!$B$11</definedName>
    <definedName name="TABLE_GENDER_1" localSheetId="16">'x-209'!$B$11</definedName>
    <definedName name="TABLE_GENDER_1" localSheetId="17">'x-210'!$B$11</definedName>
    <definedName name="TABLE_GENDER_1" localSheetId="18">'x-211'!$B$11</definedName>
    <definedName name="TABLE_GENDER_1" localSheetId="19">'x-212'!$B$11</definedName>
    <definedName name="TABLE_GENDER_1" localSheetId="20">'x-213'!$B$11</definedName>
    <definedName name="TABLE_GENDER_1" localSheetId="21">'x-214'!$B$11</definedName>
    <definedName name="TABLE_GENDER_1" localSheetId="22">'x-215'!$B$11</definedName>
    <definedName name="TABLE_GENDER_1" localSheetId="23">'x-220'!$B$11</definedName>
    <definedName name="TABLE_GENDER_1" localSheetId="24">'x-221'!$B$11</definedName>
    <definedName name="TABLE_GENDER_1" localSheetId="25">'x-301'!$B$11</definedName>
    <definedName name="TABLE_GENDER_1" localSheetId="26">'x-302'!$B$11</definedName>
    <definedName name="TABLE_GENDER_1" localSheetId="27">'x-303'!$B$11</definedName>
    <definedName name="TABLE_GENDER_1" localSheetId="28">'x-304'!$B$11</definedName>
    <definedName name="TABLE_GENDER_1" localSheetId="29">'x-305'!$B$11</definedName>
    <definedName name="TABLE_GENDER_1" localSheetId="30">'x-306'!$B$11</definedName>
    <definedName name="TABLE_GENDER_1" localSheetId="31">'x-307'!$B$11</definedName>
    <definedName name="TABLE_GENDER_1" localSheetId="32">'x-308'!$B$11</definedName>
    <definedName name="TABLE_GENDER_1" localSheetId="33">'x-309'!$B$11</definedName>
    <definedName name="TABLE_GENDER_1" localSheetId="34">'x-310'!$B$11</definedName>
    <definedName name="TABLE_GENDER_1" localSheetId="35">'x-311'!$B$11</definedName>
    <definedName name="TABLE_GENDER_1" localSheetId="36">'x-312'!$B$11</definedName>
    <definedName name="TABLE_GENDER_1" localSheetId="37">'x-313'!$B$11</definedName>
    <definedName name="TABLE_GENDER_1" localSheetId="38">'x-314'!$B$11</definedName>
    <definedName name="TABLE_GENDER_1" localSheetId="39">'x-315'!$B$11</definedName>
    <definedName name="TABLE_GENDER_1" localSheetId="40">'x-316'!$B$11</definedName>
    <definedName name="TABLE_GENDER_1" localSheetId="42">'x-317'!$B$11</definedName>
    <definedName name="TABLE_GENDER_1" localSheetId="41">'x-321'!$B$11</definedName>
    <definedName name="TABLE_GENDER_1" localSheetId="43">'x-322'!$B$11</definedName>
    <definedName name="TABLE_GENDER_1" localSheetId="44">'x-323'!$B$11</definedName>
    <definedName name="TABLE_GENDER_1" localSheetId="45">'x-324'!$B$11</definedName>
    <definedName name="TABLE_GENDER_1" localSheetId="46">'x-325'!$B$11</definedName>
    <definedName name="TABLE_GENDER_1" localSheetId="47">'x-326'!$B$11</definedName>
    <definedName name="TABLE_GENDER_1" localSheetId="48">'x-327'!$B$11</definedName>
    <definedName name="TABLE_GENDER_1" localSheetId="49">'x-328'!$B$11</definedName>
    <definedName name="TABLE_GENDER_1" localSheetId="50">'x-329'!$B$11</definedName>
    <definedName name="TABLE_GENDER_1" localSheetId="51">'x-330'!$B$11</definedName>
    <definedName name="TABLE_GENDER_1" localSheetId="52">'x-331'!$B$11</definedName>
    <definedName name="TABLE_GENDER_1" localSheetId="53">'x-401'!$B$11</definedName>
    <definedName name="TABLE_GENDER_1" localSheetId="54">'x-402'!$B$11</definedName>
    <definedName name="TABLE_GENDER_1" localSheetId="55">'x-403'!$B$11</definedName>
    <definedName name="TABLE_GENDER_1" localSheetId="56">'x-404'!$B$11</definedName>
    <definedName name="TABLE_GENDER_1" localSheetId="57">'x-405'!$B$11</definedName>
    <definedName name="TABLE_GENDER_1" localSheetId="58">'x-406 '!$B$11</definedName>
    <definedName name="TABLE_GENDER_1" localSheetId="59">'x-407'!$B$11</definedName>
    <definedName name="TABLE_GENDER_1" localSheetId="60">'x-501'!$B$11</definedName>
    <definedName name="TABLE_GENDER_1" localSheetId="61">'x-502'!$B$11</definedName>
    <definedName name="TABLE_GENDER_1" localSheetId="62">'x-503'!$B$11</definedName>
    <definedName name="TABLE_GENDER_1" localSheetId="63">'x-504'!$B$11</definedName>
    <definedName name="TABLE_GENDER_1" localSheetId="64">'x-505'!$B$11</definedName>
    <definedName name="TABLE_GENDER_1" localSheetId="65">'x-506'!$B$11</definedName>
    <definedName name="TABLE_GENDER_1" localSheetId="66">'x-507'!$B$11</definedName>
    <definedName name="TABLE_GENDER_1" localSheetId="67">'x-601'!$B$11</definedName>
    <definedName name="TABLE_GENDER_1" localSheetId="68">'x-602'!$B$11</definedName>
    <definedName name="TABLE_GENDER_1" localSheetId="69">'x-603'!$B$11</definedName>
    <definedName name="TABLE_GENDER_1" localSheetId="70">'x-604'!$B$11</definedName>
    <definedName name="TABLE_GENDER_1" localSheetId="71">'x-605'!$B$11</definedName>
    <definedName name="TABLE_GENDER_1" localSheetId="72">'x-606'!$B$11</definedName>
    <definedName name="TABLE_GENDER_1" localSheetId="73">'x-607'!$B$11</definedName>
    <definedName name="TABLE_GENDER_1" localSheetId="74">'x-608'!$B$11</definedName>
    <definedName name="TABLE_GENDER_1" localSheetId="75">'x-609'!$B$11</definedName>
    <definedName name="TABLE_GENDER_1" localSheetId="76">'x-610'!$B$11</definedName>
    <definedName name="TABLE_GENDER_1" localSheetId="77">'x-611'!$B$11</definedName>
    <definedName name="TABLE_GENDER_1" localSheetId="78">'x-612'!$B$11</definedName>
    <definedName name="TABLE_GENDER_1" localSheetId="79">'x-613'!$B$11</definedName>
    <definedName name="TABLE_GENDER_1" localSheetId="80">'x-614'!$B$11</definedName>
    <definedName name="TABLE_GENDER_1" localSheetId="81">'x-615'!$B$11</definedName>
    <definedName name="TABLE_GENDER_1" localSheetId="82">'x-616'!$B$11</definedName>
    <definedName name="TABLE_GENDER_1" localSheetId="83">'x-617'!$B$11</definedName>
    <definedName name="TABLE_GENDER_1" localSheetId="84">'x-618'!$B$11</definedName>
    <definedName name="TABLE_GENDER_1" localSheetId="85">'x-619'!$B$11</definedName>
    <definedName name="TABLE_GENDER_1" localSheetId="86">'x-620'!$B$11</definedName>
    <definedName name="TABLE_GENDER_1" localSheetId="87">'x-621'!$B$11</definedName>
    <definedName name="TABLE_GENDER_1" localSheetId="88">'x-622'!$B$11</definedName>
    <definedName name="TABLE_GENDER_1" localSheetId="89">'x-626'!$B$11</definedName>
    <definedName name="TABLE_GENDER_1" localSheetId="90">'x-627'!$B$11</definedName>
    <definedName name="TABLE_GENDER_1" localSheetId="91">'x-701'!$B$11</definedName>
    <definedName name="TABLE_GENDER_1" localSheetId="92">'x-702'!$B$11</definedName>
    <definedName name="TABLE_INFO" localSheetId="8">'x-201'!$A$6:$B$20</definedName>
    <definedName name="TABLE_INFO" localSheetId="9">'x-202'!$A$6:$B$20</definedName>
    <definedName name="TABLE_INFO" localSheetId="10">'x-203'!$A$6:$B$20</definedName>
    <definedName name="TABLE_INFO" localSheetId="11">'x-204'!$A$6:$B$20</definedName>
    <definedName name="TABLE_INFO" localSheetId="12">'x-205'!$A$6:$B$20</definedName>
    <definedName name="TABLE_INFO" localSheetId="13">'x-206'!$A$6:$B$20</definedName>
    <definedName name="TABLE_INFO" localSheetId="14">'x-207'!$A$6:$B$20</definedName>
    <definedName name="TABLE_INFO" localSheetId="15">'x-208'!$A$6:$B$20</definedName>
    <definedName name="TABLE_INFO" localSheetId="16">'x-209'!$A$6:$B$20</definedName>
    <definedName name="TABLE_INFO" localSheetId="17">'x-210'!$A$6:$B$20</definedName>
    <definedName name="TABLE_INFO" localSheetId="18">'x-211'!$A$6:$B$20</definedName>
    <definedName name="TABLE_INFO" localSheetId="19">'x-212'!$A$6:$B$20</definedName>
    <definedName name="TABLE_INFO" localSheetId="20">'x-213'!$A$6:$B$20</definedName>
    <definedName name="TABLE_INFO" localSheetId="21">'x-214'!$A$6:$B$20</definedName>
    <definedName name="TABLE_INFO" localSheetId="22">'x-215'!$A$6:$B$20</definedName>
    <definedName name="TABLE_INFO" localSheetId="23">'x-220'!$A$6:$B$20</definedName>
    <definedName name="TABLE_INFO" localSheetId="24">'x-221'!$A$6:$B$20</definedName>
    <definedName name="TABLE_INFO" localSheetId="25">'x-301'!$A$6:$B$20</definedName>
    <definedName name="TABLE_INFO" localSheetId="26">'x-302'!$A$6:$B$20</definedName>
    <definedName name="TABLE_INFO" localSheetId="27">'x-303'!$A$6:$B$20</definedName>
    <definedName name="TABLE_INFO" localSheetId="28">'x-304'!$A$6:$B$20</definedName>
    <definedName name="TABLE_INFO" localSheetId="29">'x-305'!$A$6:$B$20</definedName>
    <definedName name="TABLE_INFO" localSheetId="30">'x-306'!$A$6:$B$20</definedName>
    <definedName name="TABLE_INFO" localSheetId="31">'x-307'!$A$6:$B$20</definedName>
    <definedName name="TABLE_INFO" localSheetId="32">'x-308'!$A$6:$B$20</definedName>
    <definedName name="TABLE_INFO" localSheetId="33">'x-309'!$A$6:$B$20</definedName>
    <definedName name="TABLE_INFO" localSheetId="34">'x-310'!$A$6:$B$20</definedName>
    <definedName name="TABLE_INFO" localSheetId="35">'x-311'!$A$6:$B$20</definedName>
    <definedName name="TABLE_INFO" localSheetId="36">'x-312'!$A$6:$B$20</definedName>
    <definedName name="TABLE_INFO" localSheetId="37">'x-313'!$A$6:$B$20</definedName>
    <definedName name="TABLE_INFO" localSheetId="38">'x-314'!$A$6:$B$20</definedName>
    <definedName name="TABLE_INFO" localSheetId="39">'x-315'!$A$6:$B$20</definedName>
    <definedName name="TABLE_INFO" localSheetId="40">'x-316'!$A$6:$B$20</definedName>
    <definedName name="TABLE_INFO" localSheetId="42">'x-317'!$A$6:$B$20</definedName>
    <definedName name="TABLE_INFO" localSheetId="41">'x-321'!$A$6:$B$20</definedName>
    <definedName name="TABLE_INFO" localSheetId="43">'x-322'!$A$6:$B$20</definedName>
    <definedName name="TABLE_INFO" localSheetId="44">'x-323'!$A$6:$B$20</definedName>
    <definedName name="TABLE_INFO" localSheetId="45">'x-324'!$A$6:$B$20</definedName>
    <definedName name="TABLE_INFO" localSheetId="46">'x-325'!$A$6:$B$20</definedName>
    <definedName name="TABLE_INFO" localSheetId="47">'x-326'!$A$6:$B$20</definedName>
    <definedName name="TABLE_INFO" localSheetId="48">'x-327'!$A$6:$B$20</definedName>
    <definedName name="TABLE_INFO" localSheetId="49">'x-328'!$A$6:$B$20</definedName>
    <definedName name="TABLE_INFO" localSheetId="50">'x-329'!$A$6:$B$20</definedName>
    <definedName name="TABLE_INFO" localSheetId="51">'x-330'!$A$6:$B$20</definedName>
    <definedName name="TABLE_INFO" localSheetId="52">'x-331'!$A$6:$B$20</definedName>
    <definedName name="TABLE_INFO" localSheetId="53">'x-401'!$A$6:$B$20</definedName>
    <definedName name="TABLE_INFO" localSheetId="54">'x-402'!$A$6:$B$20</definedName>
    <definedName name="TABLE_INFO" localSheetId="55">'x-403'!$A$6:$B$20</definedName>
    <definedName name="TABLE_INFO" localSheetId="56">'x-404'!$A$6:$B$20</definedName>
    <definedName name="TABLE_INFO" localSheetId="57">'x-405'!$A$6:$B$20</definedName>
    <definedName name="TABLE_INFO" localSheetId="58">'x-406 '!$A$6:$B$20</definedName>
    <definedName name="TABLE_INFO" localSheetId="59">'x-407'!$A$6:$B$20</definedName>
    <definedName name="TABLE_INFO" localSheetId="60">'x-501'!$A$6:$B$20</definedName>
    <definedName name="TABLE_INFO" localSheetId="61">'x-502'!$A$6:$B$20</definedName>
    <definedName name="TABLE_INFO" localSheetId="62">'x-503'!$A$6:$B$20</definedName>
    <definedName name="TABLE_INFO" localSheetId="63">'x-504'!$A$6:$B$20</definedName>
    <definedName name="TABLE_INFO" localSheetId="64">'x-505'!$A$6:$B$20</definedName>
    <definedName name="TABLE_INFO" localSheetId="65">'x-506'!$A$6:$B$20</definedName>
    <definedName name="TABLE_INFO" localSheetId="66">'x-507'!$A$6:$B$20</definedName>
    <definedName name="TABLE_INFO" localSheetId="67">'x-601'!$A$6:$B$20</definedName>
    <definedName name="TABLE_INFO" localSheetId="68">'x-602'!$A$6:$B$20</definedName>
    <definedName name="TABLE_INFO" localSheetId="69">'x-603'!$A$6:$B$20</definedName>
    <definedName name="TABLE_INFO" localSheetId="70">'x-604'!$A$6:$B$20</definedName>
    <definedName name="TABLE_INFO" localSheetId="71">'x-605'!$A$6:$B$20</definedName>
    <definedName name="TABLE_INFO" localSheetId="72">'x-606'!$A$6:$B$20</definedName>
    <definedName name="TABLE_INFO" localSheetId="73">'x-607'!$A$6:$B$20</definedName>
    <definedName name="TABLE_INFO" localSheetId="74">'x-608'!$A$6:$B$20</definedName>
    <definedName name="TABLE_INFO" localSheetId="75">'x-609'!$A$6:$B$20</definedName>
    <definedName name="TABLE_INFO" localSheetId="76">'x-610'!$A$6:$B$20</definedName>
    <definedName name="TABLE_INFO" localSheetId="77">'x-611'!$A$6:$B$20</definedName>
    <definedName name="TABLE_INFO" localSheetId="78">'x-612'!$A$6:$B$20</definedName>
    <definedName name="TABLE_INFO" localSheetId="79">'x-613'!$A$6:$B$20</definedName>
    <definedName name="TABLE_INFO" localSheetId="80">'x-614'!$A$6:$B$20</definedName>
    <definedName name="TABLE_INFO" localSheetId="81">'x-615'!$A$6:$B$20</definedName>
    <definedName name="TABLE_INFO" localSheetId="82">'x-616'!$A$6:$B$20</definedName>
    <definedName name="TABLE_INFO" localSheetId="83">'x-617'!$A$6:$B$20</definedName>
    <definedName name="TABLE_INFO" localSheetId="84">'x-618'!$A$6:$B$20</definedName>
    <definedName name="TABLE_INFO" localSheetId="85">'x-619'!$A$6:$B$20</definedName>
    <definedName name="TABLE_INFO" localSheetId="86">'x-620'!$A$6:$B$20</definedName>
    <definedName name="TABLE_INFO" localSheetId="87">'x-621'!$A$6:$B$20</definedName>
    <definedName name="TABLE_INFO" localSheetId="88">'x-622'!$A$6:$B$20</definedName>
    <definedName name="TABLE_INFO" localSheetId="89">'x-626'!$A$6:$B$20</definedName>
    <definedName name="TABLE_INFO" localSheetId="90">'x-627'!$A$6:$B$20</definedName>
    <definedName name="TABLE_INFO" localSheetId="91">'x-701'!$A$6:$B$20</definedName>
    <definedName name="TABLE_INFO" localSheetId="92">'x-702'!$A$6:$B$20</definedName>
    <definedName name="TABLE_INFO">'x-Series Number'!$A$6:$B$20</definedName>
    <definedName name="TABLE_INFO_1" localSheetId="8">'x-201'!$A$6:$D$20</definedName>
    <definedName name="TABLE_INFO_1" localSheetId="9">'x-202'!$A$6:$D$20</definedName>
    <definedName name="TABLE_INFO_1" localSheetId="10">'x-203'!$A$6:$C$20</definedName>
    <definedName name="TABLE_INFO_1" localSheetId="11">'x-204'!$A$6:$C$20</definedName>
    <definedName name="TABLE_INFO_1" localSheetId="12">'x-205'!$A$6:$C$20</definedName>
    <definedName name="TABLE_INFO_1" localSheetId="13">'x-206'!$A$6:$D$20</definedName>
    <definedName name="TABLE_INFO_1" localSheetId="14">'x-207'!$A$6:$D$20</definedName>
    <definedName name="TABLE_INFO_1" localSheetId="15">'x-208'!$A$6:$C$20</definedName>
    <definedName name="TABLE_INFO_1" localSheetId="16">'x-209'!$A$6:$C$20</definedName>
    <definedName name="TABLE_INFO_1" localSheetId="17">'x-210'!$A$6:$C$20</definedName>
    <definedName name="TABLE_INFO_1" localSheetId="18">'x-211'!$A$6:$C$20</definedName>
    <definedName name="TABLE_INFO_1" localSheetId="19">'x-212'!$A$6:$C$20</definedName>
    <definedName name="TABLE_INFO_1" localSheetId="20">'x-213'!$A$6:$C$20</definedName>
    <definedName name="TABLE_INFO_1" localSheetId="21">'x-214'!$A$6:$C$20</definedName>
    <definedName name="TABLE_INFO_1" localSheetId="22">'x-215'!$A$6:$C$20</definedName>
    <definedName name="TABLE_INFO_1" localSheetId="23">'x-220'!$A$6:$C$20</definedName>
    <definedName name="TABLE_INFO_1" localSheetId="24">'x-221'!$A$6:$C$20</definedName>
    <definedName name="TABLE_INFO_1" localSheetId="25">'x-301'!$A$6:$F$20</definedName>
    <definedName name="TABLE_INFO_1" localSheetId="26">'x-302'!$A$6:$F$20</definedName>
    <definedName name="TABLE_INFO_1" localSheetId="27">'x-303'!$A$6:$E$20</definedName>
    <definedName name="TABLE_INFO_1" localSheetId="28">'x-304'!$A$6:$E$20</definedName>
    <definedName name="TABLE_INFO_1" localSheetId="29">'x-305'!$A$6:$D$20</definedName>
    <definedName name="TABLE_INFO_1" localSheetId="30">'x-306'!$A$6:$D$20</definedName>
    <definedName name="TABLE_INFO_1" localSheetId="31">'x-307'!$A$6:$D$20</definedName>
    <definedName name="TABLE_INFO_1" localSheetId="32">'x-308'!$A$6:$D$20</definedName>
    <definedName name="TABLE_INFO_1" localSheetId="33">'x-309'!$A$6:$D$20</definedName>
    <definedName name="TABLE_INFO_1" localSheetId="34">'x-310'!$A$6:$D$20</definedName>
    <definedName name="TABLE_INFO_1" localSheetId="35">'x-311'!$A$6:$D$20</definedName>
    <definedName name="TABLE_INFO_1" localSheetId="36">'x-312'!$A$6:$D$20</definedName>
    <definedName name="TABLE_INFO_1" localSheetId="37">'x-313'!$A$6:$C$20</definedName>
    <definedName name="TABLE_INFO_1" localSheetId="38">'x-314'!$A$6:$C$20</definedName>
    <definedName name="TABLE_INFO_1" localSheetId="39">'x-315'!$A$6:$C$20</definedName>
    <definedName name="TABLE_INFO_1" localSheetId="40">'x-316'!$A$6:$E$20</definedName>
    <definedName name="TABLE_INFO_1" localSheetId="42">'x-317'!$A$6:$E$20</definedName>
    <definedName name="TABLE_INFO_1" localSheetId="41">'x-321'!$A$6:$K$20</definedName>
    <definedName name="TABLE_INFO_1" localSheetId="43">'x-322'!$A$6:$G$20</definedName>
    <definedName name="TABLE_INFO_1" localSheetId="44">'x-323'!$A$6:$AQ$20</definedName>
    <definedName name="TABLE_INFO_1" localSheetId="45">'x-324'!$A$6:$K$20</definedName>
    <definedName name="TABLE_INFO_1" localSheetId="46">'x-325'!$A$6:$F$20</definedName>
    <definedName name="TABLE_INFO_1" localSheetId="47">'x-326'!$A$6:$K$20</definedName>
    <definedName name="TABLE_INFO_1" localSheetId="48">'x-327'!$A$6:$K$20</definedName>
    <definedName name="TABLE_INFO_1" localSheetId="49">'x-328'!$A$6:$AR$20</definedName>
    <definedName name="TABLE_INFO_1" localSheetId="50">'x-329'!$A$6:$AQ$20</definedName>
    <definedName name="TABLE_INFO_1" localSheetId="51">'x-330'!$A$6:$B$20</definedName>
    <definedName name="TABLE_INFO_1" localSheetId="52">'x-331'!$A$6:$B$20</definedName>
    <definedName name="TABLE_INFO_1" localSheetId="53">'x-401'!$A$6:$M$20</definedName>
    <definedName name="TABLE_INFO_1" localSheetId="54">'x-402'!$A$6:$M$20</definedName>
    <definedName name="TABLE_INFO_1" localSheetId="55">'x-403'!$A$6:$M$20</definedName>
    <definedName name="TABLE_INFO_1" localSheetId="56">'x-404'!$A$6:$K$20</definedName>
    <definedName name="TABLE_INFO_1" localSheetId="57">'x-405'!$A$6:$K$20</definedName>
    <definedName name="TABLE_INFO_1" localSheetId="58">'x-406 '!$A$6:$B$20</definedName>
    <definedName name="TABLE_INFO_1" localSheetId="59">'x-407'!$A$6:$B$20</definedName>
    <definedName name="TABLE_INFO_1" localSheetId="60">'x-501'!$A$6:$C$20</definedName>
    <definedName name="TABLE_INFO_1" localSheetId="61">'x-502'!$A$6:$B$20</definedName>
    <definedName name="TABLE_INFO_1" localSheetId="62">'x-503'!$A$6:$C$20</definedName>
    <definedName name="TABLE_INFO_1" localSheetId="63">'x-504'!$A$6:$B$20</definedName>
    <definedName name="TABLE_INFO_1" localSheetId="64">'x-505'!$A$6:$B$20</definedName>
    <definedName name="TABLE_INFO_1" localSheetId="65">'x-506'!$A$6:$B$20</definedName>
    <definedName name="TABLE_INFO_1" localSheetId="66">'x-507'!$A$6:$B$20</definedName>
    <definedName name="TABLE_INFO_1" localSheetId="67">'x-601'!$A$6:$C$20</definedName>
    <definedName name="TABLE_INFO_1" localSheetId="68">'x-602'!$A$6:$C$20</definedName>
    <definedName name="TABLE_INFO_1" localSheetId="69">'x-603'!$A$6:$K$20</definedName>
    <definedName name="TABLE_INFO_1" localSheetId="70">'x-604'!$A$6:$G$20</definedName>
    <definedName name="TABLE_INFO_1" localSheetId="71">'x-605'!$A$6:$AQ$20</definedName>
    <definedName name="TABLE_INFO_1" localSheetId="72">'x-606'!$A$6:$C$20</definedName>
    <definedName name="TABLE_INFO_1" localSheetId="73">'x-607'!$A$6:$C$20</definedName>
    <definedName name="TABLE_INFO_1" localSheetId="74">'x-608'!$A$6:$E$20</definedName>
    <definedName name="TABLE_INFO_1" localSheetId="75">'x-609'!$A$6:$K$20</definedName>
    <definedName name="TABLE_INFO_1" localSheetId="76">'x-610'!$A$6:$F$20</definedName>
    <definedName name="TABLE_INFO_1" localSheetId="77">'x-611'!$A$6:$K$20</definedName>
    <definedName name="TABLE_INFO_1" localSheetId="78">'x-612'!$A$6:$K$20</definedName>
    <definedName name="TABLE_INFO_1" localSheetId="79">'x-613'!$A$6:$AV$20</definedName>
    <definedName name="TABLE_INFO_1" localSheetId="80">'x-614'!$A$6:$AQ$20</definedName>
    <definedName name="TABLE_INFO_1" localSheetId="81">'x-615'!$A$6:$C$20</definedName>
    <definedName name="TABLE_INFO_1" localSheetId="82">'x-616'!$A$6:$C$20</definedName>
    <definedName name="TABLE_INFO_1" localSheetId="83">'x-617'!$A$6:$E$20</definedName>
    <definedName name="TABLE_INFO_1" localSheetId="84">'x-618'!$A$6:$E$20</definedName>
    <definedName name="TABLE_INFO_1" localSheetId="85">'x-619'!$A$6:$B$20</definedName>
    <definedName name="TABLE_INFO_1" localSheetId="86">'x-620'!$A$6:$B$20</definedName>
    <definedName name="TABLE_INFO_1" localSheetId="87">'x-621'!$A$6:$C$20</definedName>
    <definedName name="TABLE_INFO_1" localSheetId="88">'x-622'!$A$6:$C$20</definedName>
    <definedName name="TABLE_INFO_1" localSheetId="89">'x-626'!$A$6:$C$20</definedName>
    <definedName name="TABLE_INFO_1" localSheetId="90">'x-627'!$A$6:$C$20</definedName>
    <definedName name="TABLE_INFO_1" localSheetId="91">'x-701'!$A$6:$B$20</definedName>
    <definedName name="TABLE_INFO_1" localSheetId="92">'x-702'!$A$6:$B$20</definedName>
    <definedName name="TABLE_REFERENCE" localSheetId="8">'x-201'!$B$15</definedName>
    <definedName name="TABLE_REFERENCE" localSheetId="9">'x-202'!$B$15</definedName>
    <definedName name="TABLE_REFERENCE" localSheetId="10">'x-203'!$B$15</definedName>
    <definedName name="TABLE_REFERENCE" localSheetId="11">'x-204'!$B$15</definedName>
    <definedName name="TABLE_REFERENCE" localSheetId="12">'x-205'!$B$15</definedName>
    <definedName name="TABLE_REFERENCE" localSheetId="13">'x-206'!$B$15</definedName>
    <definedName name="TABLE_REFERENCE" localSheetId="14">'x-207'!$B$15</definedName>
    <definedName name="TABLE_REFERENCE" localSheetId="15">'x-208'!$B$15</definedName>
    <definedName name="TABLE_REFERENCE" localSheetId="16">'x-209'!$B$15</definedName>
    <definedName name="TABLE_REFERENCE" localSheetId="17">'x-210'!$B$15</definedName>
    <definedName name="TABLE_REFERENCE" localSheetId="18">'x-211'!$B$15</definedName>
    <definedName name="TABLE_REFERENCE" localSheetId="19">'x-212'!$B$15</definedName>
    <definedName name="TABLE_REFERENCE" localSheetId="20">'x-213'!$B$15</definedName>
    <definedName name="TABLE_REFERENCE" localSheetId="21">'x-214'!$B$15</definedName>
    <definedName name="TABLE_REFERENCE" localSheetId="22">'x-215'!$B$15</definedName>
    <definedName name="TABLE_REFERENCE" localSheetId="23">'x-220'!$B$15</definedName>
    <definedName name="TABLE_REFERENCE" localSheetId="24">'x-221'!$B$15</definedName>
    <definedName name="TABLE_REFERENCE" localSheetId="25">'x-301'!$B$15</definedName>
    <definedName name="TABLE_REFERENCE" localSheetId="26">'x-302'!$B$15</definedName>
    <definedName name="TABLE_REFERENCE" localSheetId="27">'x-303'!$B$15</definedName>
    <definedName name="TABLE_REFERENCE" localSheetId="28">'x-304'!$B$15</definedName>
    <definedName name="TABLE_REFERENCE" localSheetId="29">'x-305'!$B$15</definedName>
    <definedName name="TABLE_REFERENCE" localSheetId="30">'x-306'!$B$15</definedName>
    <definedName name="TABLE_REFERENCE" localSheetId="31">'x-307'!$B$15</definedName>
    <definedName name="TABLE_REFERENCE" localSheetId="32">'x-308'!$B$15</definedName>
    <definedName name="TABLE_REFERENCE" localSheetId="33">'x-309'!$B$15</definedName>
    <definedName name="TABLE_REFERENCE" localSheetId="34">'x-310'!$B$15</definedName>
    <definedName name="TABLE_REFERENCE" localSheetId="35">'x-311'!$B$15</definedName>
    <definedName name="TABLE_REFERENCE" localSheetId="36">'x-312'!$B$15</definedName>
    <definedName name="TABLE_REFERENCE" localSheetId="37">'x-313'!$B$15</definedName>
    <definedName name="TABLE_REFERENCE" localSheetId="38">'x-314'!$B$15</definedName>
    <definedName name="TABLE_REFERENCE" localSheetId="39">'x-315'!$B$15</definedName>
    <definedName name="TABLE_REFERENCE" localSheetId="40">'x-316'!$B$15</definedName>
    <definedName name="TABLE_REFERENCE" localSheetId="42">'x-317'!$B$15</definedName>
    <definedName name="TABLE_REFERENCE" localSheetId="41">'x-321'!$B$15</definedName>
    <definedName name="TABLE_REFERENCE" localSheetId="43">'x-322'!$B$15</definedName>
    <definedName name="TABLE_REFERENCE" localSheetId="44">'x-323'!$B$15</definedName>
    <definedName name="TABLE_REFERENCE" localSheetId="45">'x-324'!$B$15</definedName>
    <definedName name="TABLE_REFERENCE" localSheetId="46">'x-325'!$B$15</definedName>
    <definedName name="TABLE_REFERENCE" localSheetId="47">'x-326'!$B$15</definedName>
    <definedName name="TABLE_REFERENCE" localSheetId="48">'x-327'!$B$15</definedName>
    <definedName name="TABLE_REFERENCE" localSheetId="49">'x-328'!$B$15</definedName>
    <definedName name="TABLE_REFERENCE" localSheetId="50">'x-329'!$B$15</definedName>
    <definedName name="TABLE_REFERENCE" localSheetId="51">'x-330'!$B$15</definedName>
    <definedName name="TABLE_REFERENCE" localSheetId="52">'x-331'!$B$15</definedName>
    <definedName name="TABLE_REFERENCE" localSheetId="53">'x-401'!$B$15</definedName>
    <definedName name="TABLE_REFERENCE" localSheetId="54">'x-402'!$B$15</definedName>
    <definedName name="TABLE_REFERENCE" localSheetId="55">'x-403'!$B$15</definedName>
    <definedName name="TABLE_REFERENCE" localSheetId="56">'x-404'!$B$15</definedName>
    <definedName name="TABLE_REFERENCE" localSheetId="57">'x-405'!$B$15</definedName>
    <definedName name="TABLE_REFERENCE" localSheetId="58">'x-406 '!$B$15</definedName>
    <definedName name="TABLE_REFERENCE" localSheetId="59">'x-407'!$B$15</definedName>
    <definedName name="TABLE_REFERENCE" localSheetId="60">'x-501'!$B$15</definedName>
    <definedName name="TABLE_REFERENCE" localSheetId="61">'x-502'!$B$15</definedName>
    <definedName name="TABLE_REFERENCE" localSheetId="62">'x-503'!$B$15</definedName>
    <definedName name="TABLE_REFERENCE" localSheetId="63">'x-504'!$B$15</definedName>
    <definedName name="TABLE_REFERENCE" localSheetId="64">'x-505'!$B$15</definedName>
    <definedName name="TABLE_REFERENCE" localSheetId="65">'x-506'!$B$15</definedName>
    <definedName name="TABLE_REFERENCE" localSheetId="66">'x-507'!$B$15</definedName>
    <definedName name="TABLE_REFERENCE" localSheetId="67">'x-601'!$B$15</definedName>
    <definedName name="TABLE_REFERENCE" localSheetId="68">'x-602'!$B$15</definedName>
    <definedName name="TABLE_REFERENCE" localSheetId="69">'x-603'!$B$15</definedName>
    <definedName name="TABLE_REFERENCE" localSheetId="70">'x-604'!$B$15</definedName>
    <definedName name="TABLE_REFERENCE" localSheetId="71">'x-605'!$B$15</definedName>
    <definedName name="TABLE_REFERENCE" localSheetId="72">'x-606'!$B$15</definedName>
    <definedName name="TABLE_REFERENCE" localSheetId="73">'x-607'!$B$15</definedName>
    <definedName name="TABLE_REFERENCE" localSheetId="74">'x-608'!$B$15</definedName>
    <definedName name="TABLE_REFERENCE" localSheetId="75">'x-609'!$B$15</definedName>
    <definedName name="TABLE_REFERENCE" localSheetId="76">'x-610'!$B$15</definedName>
    <definedName name="TABLE_REFERENCE" localSheetId="77">'x-611'!$B$15</definedName>
    <definedName name="TABLE_REFERENCE" localSheetId="78">'x-612'!$B$15</definedName>
    <definedName name="TABLE_REFERENCE" localSheetId="79">'x-613'!$B$15</definedName>
    <definedName name="TABLE_REFERENCE" localSheetId="80">'x-614'!$B$15</definedName>
    <definedName name="TABLE_REFERENCE" localSheetId="81">'x-615'!$B$15</definedName>
    <definedName name="TABLE_REFERENCE" localSheetId="82">'x-616'!$B$15</definedName>
    <definedName name="TABLE_REFERENCE" localSheetId="83">'x-617'!$B$15</definedName>
    <definedName name="TABLE_REFERENCE" localSheetId="84">'x-618'!$B$15</definedName>
    <definedName name="TABLE_REFERENCE" localSheetId="85">'x-619'!$B$15</definedName>
    <definedName name="TABLE_REFERENCE" localSheetId="86">'x-620'!$B$15</definedName>
    <definedName name="TABLE_REFERENCE" localSheetId="87">'x-621'!$B$15</definedName>
    <definedName name="TABLE_REFERENCE" localSheetId="88">'x-622'!$B$15</definedName>
    <definedName name="TABLE_REFERENCE" localSheetId="89">'x-626'!$B$15</definedName>
    <definedName name="TABLE_REFERENCE" localSheetId="90">'x-627'!$B$15</definedName>
    <definedName name="TABLE_REFERENCE" localSheetId="91">'x-701'!$B$15</definedName>
    <definedName name="TABLE_REFERENCE" localSheetId="92">'x-702'!$B$15</definedName>
    <definedName name="TABLE_REFERENCE">'x-Series Number'!$B$15</definedName>
    <definedName name="TABLE_REFERENCE_1" localSheetId="8">'x-201'!$B$15</definedName>
    <definedName name="TABLE_REFERENCE_1" localSheetId="9">'x-202'!$B$15</definedName>
    <definedName name="TABLE_REFERENCE_1" localSheetId="10">'x-203'!$B$15</definedName>
    <definedName name="TABLE_REFERENCE_1" localSheetId="11">'x-204'!$B$15</definedName>
    <definedName name="TABLE_REFERENCE_1" localSheetId="12">'x-205'!$B$15</definedName>
    <definedName name="TABLE_REFERENCE_1" localSheetId="13">'x-206'!$B$15</definedName>
    <definedName name="TABLE_REFERENCE_1" localSheetId="14">'x-207'!$B$15</definedName>
    <definedName name="TABLE_REFERENCE_1" localSheetId="15">'x-208'!$B$15</definedName>
    <definedName name="TABLE_REFERENCE_1" localSheetId="16">'x-209'!$B$15</definedName>
    <definedName name="TABLE_REFERENCE_1" localSheetId="17">'x-210'!$B$15</definedName>
    <definedName name="TABLE_REFERENCE_1" localSheetId="18">'x-211'!$B$15</definedName>
    <definedName name="TABLE_REFERENCE_1" localSheetId="19">'x-212'!$B$15</definedName>
    <definedName name="TABLE_REFERENCE_1" localSheetId="20">'x-213'!$B$15</definedName>
    <definedName name="TABLE_REFERENCE_1" localSheetId="21">'x-214'!$B$15</definedName>
    <definedName name="TABLE_REFERENCE_1" localSheetId="22">'x-215'!$B$15</definedName>
    <definedName name="TABLE_REFERENCE_1" localSheetId="23">'x-220'!$B$15</definedName>
    <definedName name="TABLE_REFERENCE_1" localSheetId="24">'x-221'!$B$15</definedName>
    <definedName name="TABLE_REFERENCE_1" localSheetId="25">'x-301'!$B$15</definedName>
    <definedName name="TABLE_REFERENCE_1" localSheetId="26">'x-302'!$B$15</definedName>
    <definedName name="TABLE_REFERENCE_1" localSheetId="27">'x-303'!$B$15</definedName>
    <definedName name="TABLE_REFERENCE_1" localSheetId="28">'x-304'!$B$15</definedName>
    <definedName name="TABLE_REFERENCE_1" localSheetId="29">'x-305'!$B$15</definedName>
    <definedName name="TABLE_REFERENCE_1" localSheetId="30">'x-306'!$B$15</definedName>
    <definedName name="TABLE_REFERENCE_1" localSheetId="31">'x-307'!$B$15</definedName>
    <definedName name="TABLE_REFERENCE_1" localSheetId="32">'x-308'!$B$15</definedName>
    <definedName name="TABLE_REFERENCE_1" localSheetId="33">'x-309'!$B$15</definedName>
    <definedName name="TABLE_REFERENCE_1" localSheetId="34">'x-310'!$B$15</definedName>
    <definedName name="TABLE_REFERENCE_1" localSheetId="35">'x-311'!$B$15</definedName>
    <definedName name="TABLE_REFERENCE_1" localSheetId="36">'x-312'!$B$15</definedName>
    <definedName name="TABLE_REFERENCE_1" localSheetId="37">'x-313'!$B$15</definedName>
    <definedName name="TABLE_REFERENCE_1" localSheetId="38">'x-314'!$B$15</definedName>
    <definedName name="TABLE_REFERENCE_1" localSheetId="39">'x-315'!$B$15</definedName>
    <definedName name="TABLE_REFERENCE_1" localSheetId="40">'x-316'!$B$15</definedName>
    <definedName name="TABLE_REFERENCE_1" localSheetId="42">'x-317'!$B$15</definedName>
    <definedName name="TABLE_REFERENCE_1" localSheetId="41">'x-321'!$B$15</definedName>
    <definedName name="TABLE_REFERENCE_1" localSheetId="43">'x-322'!$B$15</definedName>
    <definedName name="TABLE_REFERENCE_1" localSheetId="44">'x-323'!$B$15</definedName>
    <definedName name="TABLE_REFERENCE_1" localSheetId="45">'x-324'!$B$15</definedName>
    <definedName name="TABLE_REFERENCE_1" localSheetId="46">'x-325'!$B$15</definedName>
    <definedName name="TABLE_REFERENCE_1" localSheetId="47">'x-326'!$B$15</definedName>
    <definedName name="TABLE_REFERENCE_1" localSheetId="48">'x-327'!$B$15</definedName>
    <definedName name="TABLE_REFERENCE_1" localSheetId="49">'x-328'!$B$15</definedName>
    <definedName name="TABLE_REFERENCE_1" localSheetId="50">'x-329'!$B$15</definedName>
    <definedName name="TABLE_REFERENCE_1" localSheetId="51">'x-330'!$B$15</definedName>
    <definedName name="TABLE_REFERENCE_1" localSheetId="52">'x-331'!$B$15</definedName>
    <definedName name="TABLE_REFERENCE_1" localSheetId="53">'x-401'!$B$15</definedName>
    <definedName name="TABLE_REFERENCE_1" localSheetId="54">'x-402'!$B$15</definedName>
    <definedName name="TABLE_REFERENCE_1" localSheetId="55">'x-403'!$B$15</definedName>
    <definedName name="TABLE_REFERENCE_1" localSheetId="56">'x-404'!$B$15</definedName>
    <definedName name="TABLE_REFERENCE_1" localSheetId="57">'x-405'!$B$15</definedName>
    <definedName name="TABLE_REFERENCE_1" localSheetId="58">'x-406 '!$B$15</definedName>
    <definedName name="TABLE_REFERENCE_1" localSheetId="59">'x-407'!$B$15</definedName>
    <definedName name="TABLE_REFERENCE_1" localSheetId="60">'x-501'!$B$15</definedName>
    <definedName name="TABLE_REFERENCE_1" localSheetId="61">'x-502'!$B$15</definedName>
    <definedName name="TABLE_REFERENCE_1" localSheetId="62">'x-503'!$B$15</definedName>
    <definedName name="TABLE_REFERENCE_1" localSheetId="63">'x-504'!$B$15</definedName>
    <definedName name="TABLE_REFERENCE_1" localSheetId="64">'x-505'!$B$15</definedName>
    <definedName name="TABLE_REFERENCE_1" localSheetId="65">'x-506'!$B$15</definedName>
    <definedName name="TABLE_REFERENCE_1" localSheetId="66">'x-507'!$B$15</definedName>
    <definedName name="TABLE_REFERENCE_1" localSheetId="67">'x-601'!$B$15</definedName>
    <definedName name="TABLE_REFERENCE_1" localSheetId="68">'x-602'!$B$15</definedName>
    <definedName name="TABLE_REFERENCE_1" localSheetId="69">'x-603'!$B$15</definedName>
    <definedName name="TABLE_REFERENCE_1" localSheetId="70">'x-604'!$B$15</definedName>
    <definedName name="TABLE_REFERENCE_1" localSheetId="71">'x-605'!$B$15</definedName>
    <definedName name="TABLE_REFERENCE_1" localSheetId="72">'x-606'!$B$15</definedName>
    <definedName name="TABLE_REFERENCE_1" localSheetId="73">'x-607'!$B$15</definedName>
    <definedName name="TABLE_REFERENCE_1" localSheetId="74">'x-608'!$B$15</definedName>
    <definedName name="TABLE_REFERENCE_1" localSheetId="75">'x-609'!$B$15</definedName>
    <definedName name="TABLE_REFERENCE_1" localSheetId="76">'x-610'!$B$15</definedName>
    <definedName name="TABLE_REFERENCE_1" localSheetId="77">'x-611'!$B$15</definedName>
    <definedName name="TABLE_REFERENCE_1" localSheetId="78">'x-612'!$B$15</definedName>
    <definedName name="TABLE_REFERENCE_1" localSheetId="79">'x-613'!$B$15</definedName>
    <definedName name="TABLE_REFERENCE_1" localSheetId="80">'x-614'!$B$15</definedName>
    <definedName name="TABLE_REFERENCE_1" localSheetId="81">'x-615'!$B$15</definedName>
    <definedName name="TABLE_REFERENCE_1" localSheetId="82">'x-616'!$B$15</definedName>
    <definedName name="TABLE_REFERENCE_1" localSheetId="83">'x-617'!$B$15</definedName>
    <definedName name="TABLE_REFERENCE_1" localSheetId="84">'x-618'!$B$15</definedName>
    <definedName name="TABLE_REFERENCE_1" localSheetId="85">'x-619'!$B$15</definedName>
    <definedName name="TABLE_REFERENCE_1" localSheetId="86">'x-620'!$B$15</definedName>
    <definedName name="TABLE_REFERENCE_1" localSheetId="87">'x-621'!$B$15</definedName>
    <definedName name="TABLE_REFERENCE_1" localSheetId="88">'x-622'!$B$15</definedName>
    <definedName name="TABLE_REFERENCE_1" localSheetId="89">'x-626'!$B$15</definedName>
    <definedName name="TABLE_REFERENCE_1" localSheetId="90">'x-627'!$B$15</definedName>
    <definedName name="TABLE_REFERENCE_1" localSheetId="91">'x-701'!$B$15</definedName>
    <definedName name="TABLE_REFERENCE_1" localSheetId="92">'x-702'!$B$15</definedName>
    <definedName name="TABLE_REFERENCE_GUIDANCE" localSheetId="8">'x-201'!$B$16</definedName>
    <definedName name="TABLE_REFERENCE_GUIDANCE" localSheetId="9">'x-202'!$B$16</definedName>
    <definedName name="TABLE_REFERENCE_GUIDANCE" localSheetId="10">'x-203'!$B$16</definedName>
    <definedName name="TABLE_REFERENCE_GUIDANCE" localSheetId="11">'x-204'!$B$16</definedName>
    <definedName name="TABLE_REFERENCE_GUIDANCE" localSheetId="12">'x-205'!$B$16</definedName>
    <definedName name="TABLE_REFERENCE_GUIDANCE" localSheetId="13">'x-206'!$B$16</definedName>
    <definedName name="TABLE_REFERENCE_GUIDANCE" localSheetId="14">'x-207'!$B$16</definedName>
    <definedName name="TABLE_REFERENCE_GUIDANCE" localSheetId="15">'x-208'!$B$16</definedName>
    <definedName name="TABLE_REFERENCE_GUIDANCE" localSheetId="16">'x-209'!$B$16</definedName>
    <definedName name="TABLE_REFERENCE_GUIDANCE" localSheetId="17">'x-210'!$B$16</definedName>
    <definedName name="TABLE_REFERENCE_GUIDANCE" localSheetId="18">'x-211'!$B$16</definedName>
    <definedName name="TABLE_REFERENCE_GUIDANCE" localSheetId="19">'x-212'!$B$16</definedName>
    <definedName name="TABLE_REFERENCE_GUIDANCE" localSheetId="20">'x-213'!$B$16</definedName>
    <definedName name="TABLE_REFERENCE_GUIDANCE" localSheetId="21">'x-214'!$B$16</definedName>
    <definedName name="TABLE_REFERENCE_GUIDANCE" localSheetId="22">'x-215'!$B$16</definedName>
    <definedName name="TABLE_REFERENCE_GUIDANCE" localSheetId="23">'x-220'!$B$16</definedName>
    <definedName name="TABLE_REFERENCE_GUIDANCE" localSheetId="24">'x-221'!$B$16</definedName>
    <definedName name="TABLE_REFERENCE_GUIDANCE" localSheetId="25">'x-301'!$B$16</definedName>
    <definedName name="TABLE_REFERENCE_GUIDANCE" localSheetId="26">'x-302'!$B$16</definedName>
    <definedName name="TABLE_REFERENCE_GUIDANCE" localSheetId="27">'x-303'!$B$16</definedName>
    <definedName name="TABLE_REFERENCE_GUIDANCE" localSheetId="28">'x-304'!$B$16</definedName>
    <definedName name="TABLE_REFERENCE_GUIDANCE" localSheetId="29">'x-305'!$B$16</definedName>
    <definedName name="TABLE_REFERENCE_GUIDANCE" localSheetId="30">'x-306'!$B$16</definedName>
    <definedName name="TABLE_REFERENCE_GUIDANCE" localSheetId="31">'x-307'!$B$16</definedName>
    <definedName name="TABLE_REFERENCE_GUIDANCE" localSheetId="32">'x-308'!$B$16</definedName>
    <definedName name="TABLE_REFERENCE_GUIDANCE" localSheetId="33">'x-309'!$B$16</definedName>
    <definedName name="TABLE_REFERENCE_GUIDANCE" localSheetId="34">'x-310'!$B$16</definedName>
    <definedName name="TABLE_REFERENCE_GUIDANCE" localSheetId="35">'x-311'!$B$16</definedName>
    <definedName name="TABLE_REFERENCE_GUIDANCE" localSheetId="36">'x-312'!$B$16</definedName>
    <definedName name="TABLE_REFERENCE_GUIDANCE" localSheetId="37">'x-313'!$B$16</definedName>
    <definedName name="TABLE_REFERENCE_GUIDANCE" localSheetId="38">'x-314'!$B$16</definedName>
    <definedName name="TABLE_REFERENCE_GUIDANCE" localSheetId="39">'x-315'!$B$16</definedName>
    <definedName name="TABLE_REFERENCE_GUIDANCE" localSheetId="40">'x-316'!$B$16</definedName>
    <definedName name="TABLE_REFERENCE_GUIDANCE" localSheetId="42">'x-317'!$B$16</definedName>
    <definedName name="TABLE_REFERENCE_GUIDANCE" localSheetId="41">'x-321'!$B$16</definedName>
    <definedName name="TABLE_REFERENCE_GUIDANCE" localSheetId="43">'x-322'!$B$16</definedName>
    <definedName name="TABLE_REFERENCE_GUIDANCE" localSheetId="44">'x-323'!$B$16</definedName>
    <definedName name="TABLE_REFERENCE_GUIDANCE" localSheetId="45">'x-324'!$B$16</definedName>
    <definedName name="TABLE_REFERENCE_GUIDANCE" localSheetId="46">'x-325'!$B$16</definedName>
    <definedName name="TABLE_REFERENCE_GUIDANCE" localSheetId="47">'x-326'!$B$16</definedName>
    <definedName name="TABLE_REFERENCE_GUIDANCE" localSheetId="48">'x-327'!$B$16</definedName>
    <definedName name="TABLE_REFERENCE_GUIDANCE" localSheetId="49">'x-328'!$B$16</definedName>
    <definedName name="TABLE_REFERENCE_GUIDANCE" localSheetId="50">'x-329'!$B$16</definedName>
    <definedName name="TABLE_REFERENCE_GUIDANCE" localSheetId="51">'x-330'!$B$16</definedName>
    <definedName name="TABLE_REFERENCE_GUIDANCE" localSheetId="52">'x-331'!$B$16</definedName>
    <definedName name="TABLE_REFERENCE_GUIDANCE" localSheetId="53">'x-401'!$B$16</definedName>
    <definedName name="TABLE_REFERENCE_GUIDANCE" localSheetId="54">'x-402'!$B$16</definedName>
    <definedName name="TABLE_REFERENCE_GUIDANCE" localSheetId="55">'x-403'!$B$16</definedName>
    <definedName name="TABLE_REFERENCE_GUIDANCE" localSheetId="56">'x-404'!$B$16</definedName>
    <definedName name="TABLE_REFERENCE_GUIDANCE" localSheetId="57">'x-405'!$B$16</definedName>
    <definedName name="TABLE_REFERENCE_GUIDANCE" localSheetId="58">'x-406 '!$B$16</definedName>
    <definedName name="TABLE_REFERENCE_GUIDANCE" localSheetId="59">'x-407'!$B$16</definedName>
    <definedName name="TABLE_REFERENCE_GUIDANCE" localSheetId="60">'x-501'!$B$16</definedName>
    <definedName name="TABLE_REFERENCE_GUIDANCE" localSheetId="61">'x-502'!$B$16</definedName>
    <definedName name="TABLE_REFERENCE_GUIDANCE" localSheetId="62">'x-503'!$B$16</definedName>
    <definedName name="TABLE_REFERENCE_GUIDANCE" localSheetId="63">'x-504'!$B$16</definedName>
    <definedName name="TABLE_REFERENCE_GUIDANCE" localSheetId="64">'x-505'!$B$16</definedName>
    <definedName name="TABLE_REFERENCE_GUIDANCE" localSheetId="65">'x-506'!$B$16</definedName>
    <definedName name="TABLE_REFERENCE_GUIDANCE" localSheetId="66">'x-507'!$B$16</definedName>
    <definedName name="TABLE_REFERENCE_GUIDANCE" localSheetId="67">'x-601'!$B$16</definedName>
    <definedName name="TABLE_REFERENCE_GUIDANCE" localSheetId="68">'x-602'!$B$16</definedName>
    <definedName name="TABLE_REFERENCE_GUIDANCE" localSheetId="69">'x-603'!$B$16</definedName>
    <definedName name="TABLE_REFERENCE_GUIDANCE" localSheetId="70">'x-604'!$B$16</definedName>
    <definedName name="TABLE_REFERENCE_GUIDANCE" localSheetId="71">'x-605'!$B$16</definedName>
    <definedName name="TABLE_REFERENCE_GUIDANCE" localSheetId="72">'x-606'!$B$16</definedName>
    <definedName name="TABLE_REFERENCE_GUIDANCE" localSheetId="73">'x-607'!$B$16</definedName>
    <definedName name="TABLE_REFERENCE_GUIDANCE" localSheetId="74">'x-608'!$B$16</definedName>
    <definedName name="TABLE_REFERENCE_GUIDANCE" localSheetId="75">'x-609'!$B$16</definedName>
    <definedName name="TABLE_REFERENCE_GUIDANCE" localSheetId="76">'x-610'!$B$16</definedName>
    <definedName name="TABLE_REFERENCE_GUIDANCE" localSheetId="77">'x-611'!$B$16</definedName>
    <definedName name="TABLE_REFERENCE_GUIDANCE" localSheetId="78">'x-612'!$B$16</definedName>
    <definedName name="TABLE_REFERENCE_GUIDANCE" localSheetId="79">'x-613'!$B$16</definedName>
    <definedName name="TABLE_REFERENCE_GUIDANCE" localSheetId="80">'x-614'!$B$16</definedName>
    <definedName name="TABLE_REFERENCE_GUIDANCE" localSheetId="81">'x-615'!$B$16</definedName>
    <definedName name="TABLE_REFERENCE_GUIDANCE" localSheetId="82">'x-616'!$B$16</definedName>
    <definedName name="TABLE_REFERENCE_GUIDANCE" localSheetId="83">'x-617'!$B$16</definedName>
    <definedName name="TABLE_REFERENCE_GUIDANCE" localSheetId="84">'x-618'!$B$16</definedName>
    <definedName name="TABLE_REFERENCE_GUIDANCE" localSheetId="85">'x-619'!$B$16</definedName>
    <definedName name="TABLE_REFERENCE_GUIDANCE" localSheetId="86">'x-620'!$B$16</definedName>
    <definedName name="TABLE_REFERENCE_GUIDANCE" localSheetId="87">'x-621'!$B$16</definedName>
    <definedName name="TABLE_REFERENCE_GUIDANCE" localSheetId="88">'x-622'!$B$16</definedName>
    <definedName name="TABLE_REFERENCE_GUIDANCE" localSheetId="89">'x-626'!$B$16</definedName>
    <definedName name="TABLE_REFERENCE_GUIDANCE" localSheetId="90">'x-627'!$B$16</definedName>
    <definedName name="TABLE_REFERENCE_GUIDANCE" localSheetId="91">'x-701'!$B$16</definedName>
    <definedName name="TABLE_REFERENCE_GUIDANCE" localSheetId="92">'x-702'!$B$16</definedName>
    <definedName name="TABLE_REFERENCE_GUIDANCE">'x-Series Number'!$B$16</definedName>
    <definedName name="TABLE_REFERENCE_GUIDANCE_1" localSheetId="8">'x-201'!$B$16</definedName>
    <definedName name="TABLE_REFERENCE_GUIDANCE_1" localSheetId="9">'x-202'!$B$16</definedName>
    <definedName name="TABLE_REFERENCE_GUIDANCE_1" localSheetId="10">'x-203'!$B$16</definedName>
    <definedName name="TABLE_REFERENCE_GUIDANCE_1" localSheetId="11">'x-204'!$B$16</definedName>
    <definedName name="TABLE_REFERENCE_GUIDANCE_1" localSheetId="12">'x-205'!$B$16</definedName>
    <definedName name="TABLE_REFERENCE_GUIDANCE_1" localSheetId="13">'x-206'!$B$16</definedName>
    <definedName name="TABLE_REFERENCE_GUIDANCE_1" localSheetId="14">'x-207'!$B$16</definedName>
    <definedName name="TABLE_REFERENCE_GUIDANCE_1" localSheetId="15">'x-208'!$B$16</definedName>
    <definedName name="TABLE_REFERENCE_GUIDANCE_1" localSheetId="16">'x-209'!$B$16</definedName>
    <definedName name="TABLE_REFERENCE_GUIDANCE_1" localSheetId="17">'x-210'!$B$16</definedName>
    <definedName name="TABLE_REFERENCE_GUIDANCE_1" localSheetId="18">'x-211'!$B$16</definedName>
    <definedName name="TABLE_REFERENCE_GUIDANCE_1" localSheetId="19">'x-212'!$B$16</definedName>
    <definedName name="TABLE_REFERENCE_GUIDANCE_1" localSheetId="20">'x-213'!$B$16</definedName>
    <definedName name="TABLE_REFERENCE_GUIDANCE_1" localSheetId="21">'x-214'!$B$16</definedName>
    <definedName name="TABLE_REFERENCE_GUIDANCE_1" localSheetId="22">'x-215'!$B$16</definedName>
    <definedName name="TABLE_REFERENCE_GUIDANCE_1" localSheetId="23">'x-220'!$B$16</definedName>
    <definedName name="TABLE_REFERENCE_GUIDANCE_1" localSheetId="24">'x-221'!$B$16</definedName>
    <definedName name="TABLE_REFERENCE_GUIDANCE_1" localSheetId="25">'x-301'!$B$16</definedName>
    <definedName name="TABLE_REFERENCE_GUIDANCE_1" localSheetId="26">'x-302'!$B$16</definedName>
    <definedName name="TABLE_REFERENCE_GUIDANCE_1" localSheetId="27">'x-303'!$B$16</definedName>
    <definedName name="TABLE_REFERENCE_GUIDANCE_1" localSheetId="28">'x-304'!$B$16</definedName>
    <definedName name="TABLE_REFERENCE_GUIDANCE_1" localSheetId="29">'x-305'!$B$16</definedName>
    <definedName name="TABLE_REFERENCE_GUIDANCE_1" localSheetId="30">'x-306'!$B$16</definedName>
    <definedName name="TABLE_REFERENCE_GUIDANCE_1" localSheetId="31">'x-307'!$B$16</definedName>
    <definedName name="TABLE_REFERENCE_GUIDANCE_1" localSheetId="32">'x-308'!$B$16</definedName>
    <definedName name="TABLE_REFERENCE_GUIDANCE_1" localSheetId="33">'x-309'!$B$16</definedName>
    <definedName name="TABLE_REFERENCE_GUIDANCE_1" localSheetId="34">'x-310'!$B$16</definedName>
    <definedName name="TABLE_REFERENCE_GUIDANCE_1" localSheetId="35">'x-311'!$B$16</definedName>
    <definedName name="TABLE_REFERENCE_GUIDANCE_1" localSheetId="36">'x-312'!$B$16</definedName>
    <definedName name="TABLE_REFERENCE_GUIDANCE_1" localSheetId="37">'x-313'!$B$16</definedName>
    <definedName name="TABLE_REFERENCE_GUIDANCE_1" localSheetId="38">'x-314'!$B$16</definedName>
    <definedName name="TABLE_REFERENCE_GUIDANCE_1" localSheetId="39">'x-315'!$B$16</definedName>
    <definedName name="TABLE_REFERENCE_GUIDANCE_1" localSheetId="40">'x-316'!$B$16</definedName>
    <definedName name="TABLE_REFERENCE_GUIDANCE_1" localSheetId="42">'x-317'!$B$16</definedName>
    <definedName name="TABLE_REFERENCE_GUIDANCE_1" localSheetId="41">'x-321'!$B$16</definedName>
    <definedName name="TABLE_REFERENCE_GUIDANCE_1" localSheetId="43">'x-322'!$B$16</definedName>
    <definedName name="TABLE_REFERENCE_GUIDANCE_1" localSheetId="44">'x-323'!$B$16</definedName>
    <definedName name="TABLE_REFERENCE_GUIDANCE_1" localSheetId="45">'x-324'!$B$16</definedName>
    <definedName name="TABLE_REFERENCE_GUIDANCE_1" localSheetId="46">'x-325'!$B$16</definedName>
    <definedName name="TABLE_REFERENCE_GUIDANCE_1" localSheetId="47">'x-326'!$B$16</definedName>
    <definedName name="TABLE_REFERENCE_GUIDANCE_1" localSheetId="48">'x-327'!$B$16</definedName>
    <definedName name="TABLE_REFERENCE_GUIDANCE_1" localSheetId="49">'x-328'!$B$16</definedName>
    <definedName name="TABLE_REFERENCE_GUIDANCE_1" localSheetId="50">'x-329'!$B$16</definedName>
    <definedName name="TABLE_REFERENCE_GUIDANCE_1" localSheetId="51">'x-330'!$B$16</definedName>
    <definedName name="TABLE_REFERENCE_GUIDANCE_1" localSheetId="52">'x-331'!$B$16</definedName>
    <definedName name="TABLE_REFERENCE_GUIDANCE_1" localSheetId="53">'x-401'!$B$16</definedName>
    <definedName name="TABLE_REFERENCE_GUIDANCE_1" localSheetId="54">'x-402'!$B$16</definedName>
    <definedName name="TABLE_REFERENCE_GUIDANCE_1" localSheetId="55">'x-403'!$B$16</definedName>
    <definedName name="TABLE_REFERENCE_GUIDANCE_1" localSheetId="56">'x-404'!$B$16</definedName>
    <definedName name="TABLE_REFERENCE_GUIDANCE_1" localSheetId="57">'x-405'!$B$16</definedName>
    <definedName name="TABLE_REFERENCE_GUIDANCE_1" localSheetId="58">'x-406 '!$B$16</definedName>
    <definedName name="TABLE_REFERENCE_GUIDANCE_1" localSheetId="59">'x-407'!$B$16</definedName>
    <definedName name="TABLE_REFERENCE_GUIDANCE_1" localSheetId="60">'x-501'!$B$16</definedName>
    <definedName name="TABLE_REFERENCE_GUIDANCE_1" localSheetId="61">'x-502'!$B$16</definedName>
    <definedName name="TABLE_REFERENCE_GUIDANCE_1" localSheetId="62">'x-503'!$B$16</definedName>
    <definedName name="TABLE_REFERENCE_GUIDANCE_1" localSheetId="63">'x-504'!$B$16</definedName>
    <definedName name="TABLE_REFERENCE_GUIDANCE_1" localSheetId="64">'x-505'!$B$16</definedName>
    <definedName name="TABLE_REFERENCE_GUIDANCE_1" localSheetId="65">'x-506'!$B$16</definedName>
    <definedName name="TABLE_REFERENCE_GUIDANCE_1" localSheetId="66">'x-507'!$B$16</definedName>
    <definedName name="TABLE_REFERENCE_GUIDANCE_1" localSheetId="67">'x-601'!$B$16</definedName>
    <definedName name="TABLE_REFERENCE_GUIDANCE_1" localSheetId="68">'x-602'!$B$16</definedName>
    <definedName name="TABLE_REFERENCE_GUIDANCE_1" localSheetId="69">'x-603'!$B$16</definedName>
    <definedName name="TABLE_REFERENCE_GUIDANCE_1" localSheetId="70">'x-604'!$B$16</definedName>
    <definedName name="TABLE_REFERENCE_GUIDANCE_1" localSheetId="71">'x-605'!$B$16</definedName>
    <definedName name="TABLE_REFERENCE_GUIDANCE_1" localSheetId="72">'x-606'!$B$16</definedName>
    <definedName name="TABLE_REFERENCE_GUIDANCE_1" localSheetId="73">'x-607'!$B$16</definedName>
    <definedName name="TABLE_REFERENCE_GUIDANCE_1" localSheetId="74">'x-608'!$B$16</definedName>
    <definedName name="TABLE_REFERENCE_GUIDANCE_1" localSheetId="75">'x-609'!$B$16</definedName>
    <definedName name="TABLE_REFERENCE_GUIDANCE_1" localSheetId="76">'x-610'!$B$16</definedName>
    <definedName name="TABLE_REFERENCE_GUIDANCE_1" localSheetId="77">'x-611'!$B$16</definedName>
    <definedName name="TABLE_REFERENCE_GUIDANCE_1" localSheetId="78">'x-612'!$B$16</definedName>
    <definedName name="TABLE_REFERENCE_GUIDANCE_1" localSheetId="79">'x-613'!$B$16</definedName>
    <definedName name="TABLE_REFERENCE_GUIDANCE_1" localSheetId="80">'x-614'!$B$16</definedName>
    <definedName name="TABLE_REFERENCE_GUIDANCE_1" localSheetId="81">'x-615'!$B$16</definedName>
    <definedName name="TABLE_REFERENCE_GUIDANCE_1" localSheetId="82">'x-616'!$B$16</definedName>
    <definedName name="TABLE_REFERENCE_GUIDANCE_1" localSheetId="83">'x-617'!$B$16</definedName>
    <definedName name="TABLE_REFERENCE_GUIDANCE_1" localSheetId="84">'x-618'!$B$16</definedName>
    <definedName name="TABLE_REFERENCE_GUIDANCE_1" localSheetId="85">'x-619'!$B$16</definedName>
    <definedName name="TABLE_REFERENCE_GUIDANCE_1" localSheetId="86">'x-620'!$B$16</definedName>
    <definedName name="TABLE_REFERENCE_GUIDANCE_1" localSheetId="87">'x-621'!$B$16</definedName>
    <definedName name="TABLE_REFERENCE_GUIDANCE_1" localSheetId="88">'x-622'!$B$16</definedName>
    <definedName name="TABLE_REFERENCE_GUIDANCE_1" localSheetId="89">'x-626'!$B$16</definedName>
    <definedName name="TABLE_REFERENCE_GUIDANCE_1" localSheetId="90">'x-627'!$B$16</definedName>
    <definedName name="TABLE_REFERENCE_GUIDANCE_1" localSheetId="91">'x-701'!$B$16</definedName>
    <definedName name="TABLE_REFERENCE_GUIDANCE_1" localSheetId="92">'x-702'!$B$16</definedName>
    <definedName name="TABLE_RELATED" localSheetId="8">'x-201'!$B$17</definedName>
    <definedName name="TABLE_RELATED" localSheetId="9">'x-202'!$B$17</definedName>
    <definedName name="TABLE_RELATED" localSheetId="10">'x-203'!$B$17</definedName>
    <definedName name="TABLE_RELATED" localSheetId="11">'x-204'!$B$17</definedName>
    <definedName name="TABLE_RELATED" localSheetId="12">'x-205'!$B$17</definedName>
    <definedName name="TABLE_RELATED" localSheetId="13">'x-206'!$B$17</definedName>
    <definedName name="TABLE_RELATED" localSheetId="14">'x-207'!$B$17</definedName>
    <definedName name="TABLE_RELATED" localSheetId="15">'x-208'!$B$17</definedName>
    <definedName name="TABLE_RELATED" localSheetId="16">'x-209'!$B$17</definedName>
    <definedName name="TABLE_RELATED" localSheetId="17">'x-210'!$B$17</definedName>
    <definedName name="TABLE_RELATED" localSheetId="18">'x-211'!$B$17</definedName>
    <definedName name="TABLE_RELATED" localSheetId="19">'x-212'!$B$17</definedName>
    <definedName name="TABLE_RELATED" localSheetId="20">'x-213'!$B$17</definedName>
    <definedName name="TABLE_RELATED" localSheetId="21">'x-214'!$B$17</definedName>
    <definedName name="TABLE_RELATED" localSheetId="22">'x-215'!$B$17</definedName>
    <definedName name="TABLE_RELATED" localSheetId="23">'x-220'!$B$17</definedName>
    <definedName name="TABLE_RELATED" localSheetId="24">'x-221'!$B$17</definedName>
    <definedName name="TABLE_RELATED" localSheetId="25">'x-301'!$B$17</definedName>
    <definedName name="TABLE_RELATED" localSheetId="26">'x-302'!$B$17</definedName>
    <definedName name="TABLE_RELATED" localSheetId="27">'x-303'!$B$17</definedName>
    <definedName name="TABLE_RELATED" localSheetId="28">'x-304'!$B$17</definedName>
    <definedName name="TABLE_RELATED" localSheetId="29">'x-305'!$B$17</definedName>
    <definedName name="TABLE_RELATED" localSheetId="30">'x-306'!$B$17</definedName>
    <definedName name="TABLE_RELATED" localSheetId="31">'x-307'!$B$17</definedName>
    <definedName name="TABLE_RELATED" localSheetId="32">'x-308'!$B$17</definedName>
    <definedName name="TABLE_RELATED" localSheetId="33">'x-309'!$B$17</definedName>
    <definedName name="TABLE_RELATED" localSheetId="34">'x-310'!$B$17</definedName>
    <definedName name="TABLE_RELATED" localSheetId="35">'x-311'!$B$17</definedName>
    <definedName name="TABLE_RELATED" localSheetId="36">'x-312'!$B$17</definedName>
    <definedName name="TABLE_RELATED" localSheetId="37">'x-313'!$B$17</definedName>
    <definedName name="TABLE_RELATED" localSheetId="38">'x-314'!$B$17</definedName>
    <definedName name="TABLE_RELATED" localSheetId="39">'x-315'!$B$17</definedName>
    <definedName name="TABLE_RELATED" localSheetId="40">'x-316'!$B$17</definedName>
    <definedName name="TABLE_RELATED" localSheetId="42">'x-317'!$B$17</definedName>
    <definedName name="TABLE_RELATED" localSheetId="41">'x-321'!$B$17</definedName>
    <definedName name="TABLE_RELATED" localSheetId="43">'x-322'!$B$17</definedName>
    <definedName name="TABLE_RELATED" localSheetId="44">'x-323'!$B$17</definedName>
    <definedName name="TABLE_RELATED" localSheetId="45">'x-324'!$B$17</definedName>
    <definedName name="TABLE_RELATED" localSheetId="46">'x-325'!$B$17</definedName>
    <definedName name="TABLE_RELATED" localSheetId="47">'x-326'!$B$17</definedName>
    <definedName name="TABLE_RELATED" localSheetId="48">'x-327'!$B$17</definedName>
    <definedName name="TABLE_RELATED" localSheetId="49">'x-328'!$B$17</definedName>
    <definedName name="TABLE_RELATED" localSheetId="50">'x-329'!$B$17</definedName>
    <definedName name="TABLE_RELATED" localSheetId="51">'x-330'!$B$17</definedName>
    <definedName name="TABLE_RELATED" localSheetId="52">'x-331'!$B$17</definedName>
    <definedName name="TABLE_RELATED" localSheetId="53">'x-401'!$B$17</definedName>
    <definedName name="TABLE_RELATED" localSheetId="54">'x-402'!$B$17</definedName>
    <definedName name="TABLE_RELATED" localSheetId="55">'x-403'!$B$17</definedName>
    <definedName name="TABLE_RELATED" localSheetId="56">'x-404'!$B$17</definedName>
    <definedName name="TABLE_RELATED" localSheetId="57">'x-405'!$B$17</definedName>
    <definedName name="TABLE_RELATED" localSheetId="58">'x-406 '!$B$17</definedName>
    <definedName name="TABLE_RELATED" localSheetId="59">'x-407'!$B$17</definedName>
    <definedName name="TABLE_RELATED" localSheetId="60">'x-501'!$B$17</definedName>
    <definedName name="TABLE_RELATED" localSheetId="61">'x-502'!$B$17</definedName>
    <definedName name="TABLE_RELATED" localSheetId="62">'x-503'!$B$17</definedName>
    <definedName name="TABLE_RELATED" localSheetId="63">'x-504'!$B$17</definedName>
    <definedName name="TABLE_RELATED" localSheetId="64">'x-505'!$B$17</definedName>
    <definedName name="TABLE_RELATED" localSheetId="65">'x-506'!$B$17</definedName>
    <definedName name="TABLE_RELATED" localSheetId="66">'x-507'!$B$17</definedName>
    <definedName name="TABLE_RELATED" localSheetId="67">'x-601'!$B$17</definedName>
    <definedName name="TABLE_RELATED" localSheetId="68">'x-602'!$B$17</definedName>
    <definedName name="TABLE_RELATED" localSheetId="69">'x-603'!$B$17</definedName>
    <definedName name="TABLE_RELATED" localSheetId="70">'x-604'!$B$17</definedName>
    <definedName name="TABLE_RELATED" localSheetId="71">'x-605'!$B$17</definedName>
    <definedName name="TABLE_RELATED" localSheetId="72">'x-606'!$B$17</definedName>
    <definedName name="TABLE_RELATED" localSheetId="73">'x-607'!$B$17</definedName>
    <definedName name="TABLE_RELATED" localSheetId="74">'x-608'!$B$17</definedName>
    <definedName name="TABLE_RELATED" localSheetId="75">'x-609'!$B$17</definedName>
    <definedName name="TABLE_RELATED" localSheetId="76">'x-610'!$B$17</definedName>
    <definedName name="TABLE_RELATED" localSheetId="77">'x-611'!$B$17</definedName>
    <definedName name="TABLE_RELATED" localSheetId="78">'x-612'!$B$17</definedName>
    <definedName name="TABLE_RELATED" localSheetId="79">'x-613'!$B$17</definedName>
    <definedName name="TABLE_RELATED" localSheetId="80">'x-614'!$B$17</definedName>
    <definedName name="TABLE_RELATED" localSheetId="81">'x-615'!$B$17</definedName>
    <definedName name="TABLE_RELATED" localSheetId="82">'x-616'!$B$17</definedName>
    <definedName name="TABLE_RELATED" localSheetId="83">'x-617'!$B$17</definedName>
    <definedName name="TABLE_RELATED" localSheetId="84">'x-618'!$B$17</definedName>
    <definedName name="TABLE_RELATED" localSheetId="85">'x-619'!$B$17</definedName>
    <definedName name="TABLE_RELATED" localSheetId="86">'x-620'!$B$17</definedName>
    <definedName name="TABLE_RELATED" localSheetId="87">'x-621'!$B$17</definedName>
    <definedName name="TABLE_RELATED" localSheetId="88">'x-622'!$B$17</definedName>
    <definedName name="TABLE_RELATED" localSheetId="89">'x-626'!$B$17</definedName>
    <definedName name="TABLE_RELATED" localSheetId="90">'x-627'!$B$17</definedName>
    <definedName name="TABLE_RELATED" localSheetId="91">'x-701'!$B$17</definedName>
    <definedName name="TABLE_RELATED" localSheetId="92">'x-702'!$B$17</definedName>
    <definedName name="TABLE_RELATED">'x-Series Number'!$B$17</definedName>
    <definedName name="TABLE_RELATED_1" localSheetId="8">'x-201'!$B$17</definedName>
    <definedName name="TABLE_RELATED_1" localSheetId="9">'x-202'!$B$17</definedName>
    <definedName name="TABLE_RELATED_1" localSheetId="10">'x-203'!$B$17</definedName>
    <definedName name="TABLE_RELATED_1" localSheetId="11">'x-204'!$B$17</definedName>
    <definedName name="TABLE_RELATED_1" localSheetId="12">'x-205'!$B$17</definedName>
    <definedName name="TABLE_RELATED_1" localSheetId="13">'x-206'!$B$17</definedName>
    <definedName name="TABLE_RELATED_1" localSheetId="14">'x-207'!$B$17</definedName>
    <definedName name="TABLE_RELATED_1" localSheetId="15">'x-208'!$B$17</definedName>
    <definedName name="TABLE_RELATED_1" localSheetId="16">'x-209'!$B$17</definedName>
    <definedName name="TABLE_RELATED_1" localSheetId="17">'x-210'!$B$17</definedName>
    <definedName name="TABLE_RELATED_1" localSheetId="18">'x-211'!$B$17</definedName>
    <definedName name="TABLE_RELATED_1" localSheetId="19">'x-212'!$B$17</definedName>
    <definedName name="TABLE_RELATED_1" localSheetId="20">'x-213'!$B$17</definedName>
    <definedName name="TABLE_RELATED_1" localSheetId="21">'x-214'!$B$17</definedName>
    <definedName name="TABLE_RELATED_1" localSheetId="22">'x-215'!$B$17</definedName>
    <definedName name="TABLE_RELATED_1" localSheetId="23">'x-220'!$B$17</definedName>
    <definedName name="TABLE_RELATED_1" localSheetId="24">'x-221'!$B$17</definedName>
    <definedName name="TABLE_RELATED_1" localSheetId="25">'x-301'!$B$17</definedName>
    <definedName name="TABLE_RELATED_1" localSheetId="26">'x-302'!$B$17</definedName>
    <definedName name="TABLE_RELATED_1" localSheetId="27">'x-303'!$B$17</definedName>
    <definedName name="TABLE_RELATED_1" localSheetId="28">'x-304'!$B$17</definedName>
    <definedName name="TABLE_RELATED_1" localSheetId="29">'x-305'!$B$17</definedName>
    <definedName name="TABLE_RELATED_1" localSheetId="30">'x-306'!$B$17</definedName>
    <definedName name="TABLE_RELATED_1" localSheetId="31">'x-307'!$B$17</definedName>
    <definedName name="TABLE_RELATED_1" localSheetId="32">'x-308'!$B$17</definedName>
    <definedName name="TABLE_RELATED_1" localSheetId="33">'x-309'!$B$17</definedName>
    <definedName name="TABLE_RELATED_1" localSheetId="34">'x-310'!$B$17</definedName>
    <definedName name="TABLE_RELATED_1" localSheetId="35">'x-311'!$B$17</definedName>
    <definedName name="TABLE_RELATED_1" localSheetId="36">'x-312'!$B$17</definedName>
    <definedName name="TABLE_RELATED_1" localSheetId="37">'x-313'!$B$17</definedName>
    <definedName name="TABLE_RELATED_1" localSheetId="38">'x-314'!$B$17</definedName>
    <definedName name="TABLE_RELATED_1" localSheetId="39">'x-315'!$B$17</definedName>
    <definedName name="TABLE_RELATED_1" localSheetId="40">'x-316'!$B$17</definedName>
    <definedName name="TABLE_RELATED_1" localSheetId="42">'x-317'!$B$17</definedName>
    <definedName name="TABLE_RELATED_1" localSheetId="41">'x-321'!$B$17</definedName>
    <definedName name="TABLE_RELATED_1" localSheetId="43">'x-322'!$B$17</definedName>
    <definedName name="TABLE_RELATED_1" localSheetId="44">'x-323'!$B$17</definedName>
    <definedName name="TABLE_RELATED_1" localSheetId="45">'x-324'!$B$17</definedName>
    <definedName name="TABLE_RELATED_1" localSheetId="46">'x-325'!$B$17</definedName>
    <definedName name="TABLE_RELATED_1" localSheetId="47">'x-326'!$B$17</definedName>
    <definedName name="TABLE_RELATED_1" localSheetId="48">'x-327'!$B$17</definedName>
    <definedName name="TABLE_RELATED_1" localSheetId="49">'x-328'!$B$17</definedName>
    <definedName name="TABLE_RELATED_1" localSheetId="50">'x-329'!$B$17</definedName>
    <definedName name="TABLE_RELATED_1" localSheetId="51">'x-330'!$B$17</definedName>
    <definedName name="TABLE_RELATED_1" localSheetId="52">'x-331'!$B$17</definedName>
    <definedName name="TABLE_RELATED_1" localSheetId="53">'x-401'!$B$17</definedName>
    <definedName name="TABLE_RELATED_1" localSheetId="54">'x-402'!$B$17</definedName>
    <definedName name="TABLE_RELATED_1" localSheetId="55">'x-403'!$B$17</definedName>
    <definedName name="TABLE_RELATED_1" localSheetId="56">'x-404'!$B$17</definedName>
    <definedName name="TABLE_RELATED_1" localSheetId="57">'x-405'!$B$17</definedName>
    <definedName name="TABLE_RELATED_1" localSheetId="58">'x-406 '!$B$17</definedName>
    <definedName name="TABLE_RELATED_1" localSheetId="59">'x-407'!$B$17</definedName>
    <definedName name="TABLE_RELATED_1" localSheetId="60">'x-501'!$B$17</definedName>
    <definedName name="TABLE_RELATED_1" localSheetId="61">'x-502'!$B$17</definedName>
    <definedName name="TABLE_RELATED_1" localSheetId="62">'x-503'!$B$17</definedName>
    <definedName name="TABLE_RELATED_1" localSheetId="63">'x-504'!$B$17</definedName>
    <definedName name="TABLE_RELATED_1" localSheetId="64">'x-505'!$B$17</definedName>
    <definedName name="TABLE_RELATED_1" localSheetId="65">'x-506'!$B$17</definedName>
    <definedName name="TABLE_RELATED_1" localSheetId="66">'x-507'!$B$17</definedName>
    <definedName name="TABLE_RELATED_1" localSheetId="67">'x-601'!$B$17</definedName>
    <definedName name="TABLE_RELATED_1" localSheetId="68">'x-602'!$B$17</definedName>
    <definedName name="TABLE_RELATED_1" localSheetId="69">'x-603'!$B$17</definedName>
    <definedName name="TABLE_RELATED_1" localSheetId="70">'x-604'!$B$17</definedName>
    <definedName name="TABLE_RELATED_1" localSheetId="71">'x-605'!$B$17</definedName>
    <definedName name="TABLE_RELATED_1" localSheetId="72">'x-606'!$B$17</definedName>
    <definedName name="TABLE_RELATED_1" localSheetId="73">'x-607'!$B$17</definedName>
    <definedName name="TABLE_RELATED_1" localSheetId="74">'x-608'!$B$17</definedName>
    <definedName name="TABLE_RELATED_1" localSheetId="75">'x-609'!$B$17</definedName>
    <definedName name="TABLE_RELATED_1" localSheetId="76">'x-610'!$B$17</definedName>
    <definedName name="TABLE_RELATED_1" localSheetId="77">'x-611'!$B$17</definedName>
    <definedName name="TABLE_RELATED_1" localSheetId="78">'x-612'!$B$17</definedName>
    <definedName name="TABLE_RELATED_1" localSheetId="79">'x-613'!$B$17</definedName>
    <definedName name="TABLE_RELATED_1" localSheetId="80">'x-614'!$B$17</definedName>
    <definedName name="TABLE_RELATED_1" localSheetId="81">'x-615'!$B$17</definedName>
    <definedName name="TABLE_RELATED_1" localSheetId="82">'x-616'!$B$17</definedName>
    <definedName name="TABLE_RELATED_1" localSheetId="83">'x-617'!$B$17</definedName>
    <definedName name="TABLE_RELATED_1" localSheetId="84">'x-618'!$B$17</definedName>
    <definedName name="TABLE_RELATED_1" localSheetId="85">'x-619'!$B$17</definedName>
    <definedName name="TABLE_RELATED_1" localSheetId="86">'x-620'!$B$17</definedName>
    <definedName name="TABLE_RELATED_1" localSheetId="87">'x-621'!$B$17</definedName>
    <definedName name="TABLE_RELATED_1" localSheetId="88">'x-622'!$B$17</definedName>
    <definedName name="TABLE_RELATED_1" localSheetId="89">'x-626'!$B$17</definedName>
    <definedName name="TABLE_RELATED_1" localSheetId="90">'x-627'!$B$17</definedName>
    <definedName name="TABLE_RELATED_1" localSheetId="91">'x-701'!$B$17</definedName>
    <definedName name="TABLE_RELATED_1" localSheetId="92">'x-702'!$B$17</definedName>
    <definedName name="TABLE_SECTION" localSheetId="8">'x-201'!$B$8</definedName>
    <definedName name="TABLE_SECTION" localSheetId="9">'x-202'!$B$8</definedName>
    <definedName name="TABLE_SECTION" localSheetId="10">'x-203'!$B$8</definedName>
    <definedName name="TABLE_SECTION" localSheetId="11">'x-204'!$B$8</definedName>
    <definedName name="TABLE_SECTION" localSheetId="12">'x-205'!$B$8</definedName>
    <definedName name="TABLE_SECTION" localSheetId="13">'x-206'!$B$8</definedName>
    <definedName name="TABLE_SECTION" localSheetId="14">'x-207'!$B$8</definedName>
    <definedName name="TABLE_SECTION" localSheetId="15">'x-208'!$B$8</definedName>
    <definedName name="TABLE_SECTION" localSheetId="16">'x-209'!$B$8</definedName>
    <definedName name="TABLE_SECTION" localSheetId="17">'x-210'!$B$8</definedName>
    <definedName name="TABLE_SECTION" localSheetId="18">'x-211'!$B$8</definedName>
    <definedName name="TABLE_SECTION" localSheetId="19">'x-212'!$B$8</definedName>
    <definedName name="TABLE_SECTION" localSheetId="20">'x-213'!$B$8</definedName>
    <definedName name="TABLE_SECTION" localSheetId="21">'x-214'!$B$8</definedName>
    <definedName name="TABLE_SECTION" localSheetId="22">'x-215'!$B$8</definedName>
    <definedName name="TABLE_SECTION" localSheetId="23">'x-220'!$B$8</definedName>
    <definedName name="TABLE_SECTION" localSheetId="24">'x-221'!$B$8</definedName>
    <definedName name="TABLE_SECTION" localSheetId="25">'x-301'!$B$8</definedName>
    <definedName name="TABLE_SECTION" localSheetId="26">'x-302'!$B$8</definedName>
    <definedName name="TABLE_SECTION" localSheetId="27">'x-303'!$B$8</definedName>
    <definedName name="TABLE_SECTION" localSheetId="28">'x-304'!$B$8</definedName>
    <definedName name="TABLE_SECTION" localSheetId="29">'x-305'!$B$8</definedName>
    <definedName name="TABLE_SECTION" localSheetId="30">'x-306'!$B$8</definedName>
    <definedName name="TABLE_SECTION" localSheetId="31">'x-307'!$B$8</definedName>
    <definedName name="TABLE_SECTION" localSheetId="32">'x-308'!$B$8</definedName>
    <definedName name="TABLE_SECTION" localSheetId="33">'x-309'!$B$8</definedName>
    <definedName name="TABLE_SECTION" localSheetId="34">'x-310'!$B$8</definedName>
    <definedName name="TABLE_SECTION" localSheetId="35">'x-311'!$B$8</definedName>
    <definedName name="TABLE_SECTION" localSheetId="36">'x-312'!$B$8</definedName>
    <definedName name="TABLE_SECTION" localSheetId="37">'x-313'!$B$8</definedName>
    <definedName name="TABLE_SECTION" localSheetId="38">'x-314'!$B$8</definedName>
    <definedName name="TABLE_SECTION" localSheetId="39">'x-315'!$B$8</definedName>
    <definedName name="TABLE_SECTION" localSheetId="40">'x-316'!$B$8</definedName>
    <definedName name="TABLE_SECTION" localSheetId="42">'x-317'!$B$8</definedName>
    <definedName name="TABLE_SECTION" localSheetId="41">'x-321'!$B$8</definedName>
    <definedName name="TABLE_SECTION" localSheetId="43">'x-322'!$B$8</definedName>
    <definedName name="TABLE_SECTION" localSheetId="44">'x-323'!$B$8</definedName>
    <definedName name="TABLE_SECTION" localSheetId="45">'x-324'!$B$8</definedName>
    <definedName name="TABLE_SECTION" localSheetId="46">'x-325'!$B$8</definedName>
    <definedName name="TABLE_SECTION" localSheetId="47">'x-326'!$B$8</definedName>
    <definedName name="TABLE_SECTION" localSheetId="48">'x-327'!$B$8</definedName>
    <definedName name="TABLE_SECTION" localSheetId="49">'x-328'!$B$8</definedName>
    <definedName name="TABLE_SECTION" localSheetId="50">'x-329'!$B$8</definedName>
    <definedName name="TABLE_SECTION" localSheetId="51">'x-330'!$B$8</definedName>
    <definedName name="TABLE_SECTION" localSheetId="52">'x-331'!$B$8</definedName>
    <definedName name="TABLE_SECTION" localSheetId="53">'x-401'!$B$8</definedName>
    <definedName name="TABLE_SECTION" localSheetId="54">'x-402'!$B$8</definedName>
    <definedName name="TABLE_SECTION" localSheetId="55">'x-403'!$B$8</definedName>
    <definedName name="TABLE_SECTION" localSheetId="56">'x-404'!$B$8</definedName>
    <definedName name="TABLE_SECTION" localSheetId="57">'x-405'!$B$8</definedName>
    <definedName name="TABLE_SECTION" localSheetId="58">'x-406 '!$B$8</definedName>
    <definedName name="TABLE_SECTION" localSheetId="59">'x-407'!$B$8</definedName>
    <definedName name="TABLE_SECTION" localSheetId="60">'x-501'!$B$8</definedName>
    <definedName name="TABLE_SECTION" localSheetId="61">'x-502'!$B$8</definedName>
    <definedName name="TABLE_SECTION" localSheetId="62">'x-503'!$B$8</definedName>
    <definedName name="TABLE_SECTION" localSheetId="63">'x-504'!$B$8</definedName>
    <definedName name="TABLE_SECTION" localSheetId="64">'x-505'!$B$8</definedName>
    <definedName name="TABLE_SECTION" localSheetId="65">'x-506'!$B$8</definedName>
    <definedName name="TABLE_SECTION" localSheetId="66">'x-507'!$B$8</definedName>
    <definedName name="TABLE_SECTION" localSheetId="67">'x-601'!$B$8</definedName>
    <definedName name="TABLE_SECTION" localSheetId="68">'x-602'!$B$8</definedName>
    <definedName name="TABLE_SECTION" localSheetId="69">'x-603'!$B$8</definedName>
    <definedName name="TABLE_SECTION" localSheetId="70">'x-604'!$B$8</definedName>
    <definedName name="TABLE_SECTION" localSheetId="71">'x-605'!$B$8</definedName>
    <definedName name="TABLE_SECTION" localSheetId="72">'x-606'!$B$8</definedName>
    <definedName name="TABLE_SECTION" localSheetId="73">'x-607'!$B$8</definedName>
    <definedName name="TABLE_SECTION" localSheetId="74">'x-608'!$B$8</definedName>
    <definedName name="TABLE_SECTION" localSheetId="75">'x-609'!$B$8</definedName>
    <definedName name="TABLE_SECTION" localSheetId="76">'x-610'!$B$8</definedName>
    <definedName name="TABLE_SECTION" localSheetId="77">'x-611'!$B$8</definedName>
    <definedName name="TABLE_SECTION" localSheetId="78">'x-612'!$B$8</definedName>
    <definedName name="TABLE_SECTION" localSheetId="79">'x-613'!$B$8</definedName>
    <definedName name="TABLE_SECTION" localSheetId="80">'x-614'!$B$8</definedName>
    <definedName name="TABLE_SECTION" localSheetId="81">'x-615'!$B$8</definedName>
    <definedName name="TABLE_SECTION" localSheetId="82">'x-616'!$B$8</definedName>
    <definedName name="TABLE_SECTION" localSheetId="83">'x-617'!$B$8</definedName>
    <definedName name="TABLE_SECTION" localSheetId="84">'x-618'!$B$8</definedName>
    <definedName name="TABLE_SECTION" localSheetId="85">'x-619'!$B$8</definedName>
    <definedName name="TABLE_SECTION" localSheetId="86">'x-620'!$B$8</definedName>
    <definedName name="TABLE_SECTION" localSheetId="87">'x-621'!$B$8</definedName>
    <definedName name="TABLE_SECTION" localSheetId="88">'x-622'!$B$8</definedName>
    <definedName name="TABLE_SECTION" localSheetId="89">'x-626'!$B$8</definedName>
    <definedName name="TABLE_SECTION" localSheetId="90">'x-627'!$B$8</definedName>
    <definedName name="TABLE_SECTION" localSheetId="91">'x-701'!$B$8</definedName>
    <definedName name="TABLE_SECTION" localSheetId="92">'x-702'!$B$8</definedName>
    <definedName name="TABLE_SECTION">'x-Series Number'!$B$8</definedName>
    <definedName name="TABLE_SECTION_1" localSheetId="8">'x-201'!$B$8</definedName>
    <definedName name="TABLE_SECTION_1" localSheetId="9">'x-202'!$B$8</definedName>
    <definedName name="TABLE_SECTION_1" localSheetId="10">'x-203'!$B$8</definedName>
    <definedName name="TABLE_SECTION_1" localSheetId="11">'x-204'!$B$8</definedName>
    <definedName name="TABLE_SECTION_1" localSheetId="12">'x-205'!$B$8</definedName>
    <definedName name="TABLE_SECTION_1" localSheetId="13">'x-206'!$B$8</definedName>
    <definedName name="TABLE_SECTION_1" localSheetId="14">'x-207'!$B$8</definedName>
    <definedName name="TABLE_SECTION_1" localSheetId="15">'x-208'!$B$8</definedName>
    <definedName name="TABLE_SECTION_1" localSheetId="16">'x-209'!$B$8</definedName>
    <definedName name="TABLE_SECTION_1" localSheetId="17">'x-210'!$B$8</definedName>
    <definedName name="TABLE_SECTION_1" localSheetId="18">'x-211'!$B$8</definedName>
    <definedName name="TABLE_SECTION_1" localSheetId="19">'x-212'!$B$8</definedName>
    <definedName name="TABLE_SECTION_1" localSheetId="20">'x-213'!$B$8</definedName>
    <definedName name="TABLE_SECTION_1" localSheetId="21">'x-214'!$B$8</definedName>
    <definedName name="TABLE_SECTION_1" localSheetId="22">'x-215'!$B$8</definedName>
    <definedName name="TABLE_SECTION_1" localSheetId="23">'x-220'!$B$8</definedName>
    <definedName name="TABLE_SECTION_1" localSheetId="24">'x-221'!$B$8</definedName>
    <definedName name="TABLE_SECTION_1" localSheetId="25">'x-301'!$B$8</definedName>
    <definedName name="TABLE_SECTION_1" localSheetId="26">'x-302'!$B$8</definedName>
    <definedName name="TABLE_SECTION_1" localSheetId="27">'x-303'!$B$8</definedName>
    <definedName name="TABLE_SECTION_1" localSheetId="28">'x-304'!$B$8</definedName>
    <definedName name="TABLE_SECTION_1" localSheetId="29">'x-305'!$B$8</definedName>
    <definedName name="TABLE_SECTION_1" localSheetId="30">'x-306'!$B$8</definedName>
    <definedName name="TABLE_SECTION_1" localSheetId="31">'x-307'!$B$8</definedName>
    <definedName name="TABLE_SECTION_1" localSheetId="32">'x-308'!$B$8</definedName>
    <definedName name="TABLE_SECTION_1" localSheetId="33">'x-309'!$B$8</definedName>
    <definedName name="TABLE_SECTION_1" localSheetId="34">'x-310'!$B$8</definedName>
    <definedName name="TABLE_SECTION_1" localSheetId="35">'x-311'!$B$8</definedName>
    <definedName name="TABLE_SECTION_1" localSheetId="36">'x-312'!$B$8</definedName>
    <definedName name="TABLE_SECTION_1" localSheetId="37">'x-313'!$B$8</definedName>
    <definedName name="TABLE_SECTION_1" localSheetId="38">'x-314'!$B$8</definedName>
    <definedName name="TABLE_SECTION_1" localSheetId="39">'x-315'!$B$8</definedName>
    <definedName name="TABLE_SECTION_1" localSheetId="40">'x-316'!$B$8</definedName>
    <definedName name="TABLE_SECTION_1" localSheetId="42">'x-317'!$B$8</definedName>
    <definedName name="TABLE_SECTION_1" localSheetId="41">'x-321'!$B$8</definedName>
    <definedName name="TABLE_SECTION_1" localSheetId="43">'x-322'!$B$8</definedName>
    <definedName name="TABLE_SECTION_1" localSheetId="44">'x-323'!$B$8</definedName>
    <definedName name="TABLE_SECTION_1" localSheetId="45">'x-324'!$B$8</definedName>
    <definedName name="TABLE_SECTION_1" localSheetId="46">'x-325'!$B$8</definedName>
    <definedName name="TABLE_SECTION_1" localSheetId="47">'x-326'!$B$8</definedName>
    <definedName name="TABLE_SECTION_1" localSheetId="48">'x-327'!$B$8</definedName>
    <definedName name="TABLE_SECTION_1" localSheetId="49">'x-328'!$B$8</definedName>
    <definedName name="TABLE_SECTION_1" localSheetId="50">'x-329'!$B$8</definedName>
    <definedName name="TABLE_SECTION_1" localSheetId="51">'x-330'!$B$8</definedName>
    <definedName name="TABLE_SECTION_1" localSheetId="52">'x-331'!$B$8</definedName>
    <definedName name="TABLE_SECTION_1" localSheetId="53">'x-401'!$B$8</definedName>
    <definedName name="TABLE_SECTION_1" localSheetId="54">'x-402'!$B$8</definedName>
    <definedName name="TABLE_SECTION_1" localSheetId="55">'x-403'!$B$8</definedName>
    <definedName name="TABLE_SECTION_1" localSheetId="56">'x-404'!$B$8</definedName>
    <definedName name="TABLE_SECTION_1" localSheetId="57">'x-405'!$B$8</definedName>
    <definedName name="TABLE_SECTION_1" localSheetId="58">'x-406 '!$B$8</definedName>
    <definedName name="TABLE_SECTION_1" localSheetId="59">'x-407'!$B$8</definedName>
    <definedName name="TABLE_SECTION_1" localSheetId="60">'x-501'!$B$8</definedName>
    <definedName name="TABLE_SECTION_1" localSheetId="61">'x-502'!$B$8</definedName>
    <definedName name="TABLE_SECTION_1" localSheetId="62">'x-503'!$B$8</definedName>
    <definedName name="TABLE_SECTION_1" localSheetId="63">'x-504'!$B$8</definedName>
    <definedName name="TABLE_SECTION_1" localSheetId="64">'x-505'!$B$8</definedName>
    <definedName name="TABLE_SECTION_1" localSheetId="65">'x-506'!$B$8</definedName>
    <definedName name="TABLE_SECTION_1" localSheetId="66">'x-507'!$B$8</definedName>
    <definedName name="TABLE_SECTION_1" localSheetId="67">'x-601'!$B$8</definedName>
    <definedName name="TABLE_SECTION_1" localSheetId="68">'x-602'!$B$8</definedName>
    <definedName name="TABLE_SECTION_1" localSheetId="69">'x-603'!$B$8</definedName>
    <definedName name="TABLE_SECTION_1" localSheetId="70">'x-604'!$B$8</definedName>
    <definedName name="TABLE_SECTION_1" localSheetId="71">'x-605'!$B$8</definedName>
    <definedName name="TABLE_SECTION_1" localSheetId="72">'x-606'!$B$8</definedName>
    <definedName name="TABLE_SECTION_1" localSheetId="73">'x-607'!$B$8</definedName>
    <definedName name="TABLE_SECTION_1" localSheetId="74">'x-608'!$B$8</definedName>
    <definedName name="TABLE_SECTION_1" localSheetId="75">'x-609'!$B$8</definedName>
    <definedName name="TABLE_SECTION_1" localSheetId="76">'x-610'!$B$8</definedName>
    <definedName name="TABLE_SECTION_1" localSheetId="77">'x-611'!$B$8</definedName>
    <definedName name="TABLE_SECTION_1" localSheetId="78">'x-612'!$B$8</definedName>
    <definedName name="TABLE_SECTION_1" localSheetId="79">'x-613'!$B$8</definedName>
    <definedName name="TABLE_SECTION_1" localSheetId="80">'x-614'!$B$8</definedName>
    <definedName name="TABLE_SECTION_1" localSheetId="81">'x-615'!$B$8</definedName>
    <definedName name="TABLE_SECTION_1" localSheetId="82">'x-616'!$B$8</definedName>
    <definedName name="TABLE_SECTION_1" localSheetId="83">'x-617'!$B$8</definedName>
    <definedName name="TABLE_SECTION_1" localSheetId="84">'x-618'!$B$8</definedName>
    <definedName name="TABLE_SECTION_1" localSheetId="85">'x-619'!$B$8</definedName>
    <definedName name="TABLE_SECTION_1" localSheetId="86">'x-620'!$B$8</definedName>
    <definedName name="TABLE_SECTION_1" localSheetId="87">'x-621'!$B$8</definedName>
    <definedName name="TABLE_SECTION_1" localSheetId="88">'x-622'!$B$8</definedName>
    <definedName name="TABLE_SECTION_1" localSheetId="89">'x-626'!$B$8</definedName>
    <definedName name="TABLE_SECTION_1" localSheetId="90">'x-627'!$B$8</definedName>
    <definedName name="TABLE_SECTION_1" localSheetId="91">'x-701'!$B$8</definedName>
    <definedName name="TABLE_SECTION_1" localSheetId="92">'x-702'!$B$8</definedName>
    <definedName name="TABLE_SECTION_NUMBER" localSheetId="8">'x-201'!$B$13</definedName>
    <definedName name="TABLE_SECTION_NUMBER" localSheetId="9">'x-202'!$B$13</definedName>
    <definedName name="TABLE_SECTION_NUMBER" localSheetId="10">'x-203'!$B$13</definedName>
    <definedName name="TABLE_SECTION_NUMBER" localSheetId="11">'x-204'!$B$13</definedName>
    <definedName name="TABLE_SECTION_NUMBER" localSheetId="12">'x-205'!$B$13</definedName>
    <definedName name="TABLE_SECTION_NUMBER" localSheetId="13">'x-206'!$B$13</definedName>
    <definedName name="TABLE_SECTION_NUMBER" localSheetId="14">'x-207'!$B$13</definedName>
    <definedName name="TABLE_SECTION_NUMBER" localSheetId="15">'x-208'!$B$13</definedName>
    <definedName name="TABLE_SECTION_NUMBER" localSheetId="16">'x-209'!$B$13</definedName>
    <definedName name="TABLE_SECTION_NUMBER" localSheetId="17">'x-210'!$B$13</definedName>
    <definedName name="TABLE_SECTION_NUMBER" localSheetId="18">'x-211'!$B$13</definedName>
    <definedName name="TABLE_SECTION_NUMBER" localSheetId="19">'x-212'!$B$13</definedName>
    <definedName name="TABLE_SECTION_NUMBER" localSheetId="20">'x-213'!$B$13</definedName>
    <definedName name="TABLE_SECTION_NUMBER" localSheetId="21">'x-214'!$B$13</definedName>
    <definedName name="TABLE_SECTION_NUMBER" localSheetId="22">'x-215'!$B$13</definedName>
    <definedName name="TABLE_SECTION_NUMBER" localSheetId="23">'x-220'!$B$13</definedName>
    <definedName name="TABLE_SECTION_NUMBER" localSheetId="24">'x-221'!$B$13</definedName>
    <definedName name="TABLE_SECTION_NUMBER" localSheetId="25">'x-301'!$B$13</definedName>
    <definedName name="TABLE_SECTION_NUMBER" localSheetId="26">'x-302'!$B$13</definedName>
    <definedName name="TABLE_SECTION_NUMBER" localSheetId="27">'x-303'!$B$13</definedName>
    <definedName name="TABLE_SECTION_NUMBER" localSheetId="28">'x-304'!$B$13</definedName>
    <definedName name="TABLE_SECTION_NUMBER" localSheetId="29">'x-305'!$B$13</definedName>
    <definedName name="TABLE_SECTION_NUMBER" localSheetId="30">'x-306'!$B$13</definedName>
    <definedName name="TABLE_SECTION_NUMBER" localSheetId="31">'x-307'!$B$13</definedName>
    <definedName name="TABLE_SECTION_NUMBER" localSheetId="32">'x-308'!$B$13</definedName>
    <definedName name="TABLE_SECTION_NUMBER" localSheetId="33">'x-309'!$B$13</definedName>
    <definedName name="TABLE_SECTION_NUMBER" localSheetId="34">'x-310'!$B$13</definedName>
    <definedName name="TABLE_SECTION_NUMBER" localSheetId="35">'x-311'!$B$13</definedName>
    <definedName name="TABLE_SECTION_NUMBER" localSheetId="36">'x-312'!$B$13</definedName>
    <definedName name="TABLE_SECTION_NUMBER" localSheetId="37">'x-313'!$B$13</definedName>
    <definedName name="TABLE_SECTION_NUMBER" localSheetId="38">'x-314'!$B$13</definedName>
    <definedName name="TABLE_SECTION_NUMBER" localSheetId="39">'x-315'!$B$13</definedName>
    <definedName name="TABLE_SECTION_NUMBER" localSheetId="40">'x-316'!$B$13</definedName>
    <definedName name="TABLE_SECTION_NUMBER" localSheetId="42">'x-317'!$B$13</definedName>
    <definedName name="TABLE_SECTION_NUMBER" localSheetId="41">'x-321'!$B$13</definedName>
    <definedName name="TABLE_SECTION_NUMBER" localSheetId="43">'x-322'!$B$13</definedName>
    <definedName name="TABLE_SECTION_NUMBER" localSheetId="44">'x-323'!$B$13</definedName>
    <definedName name="TABLE_SECTION_NUMBER" localSheetId="45">'x-324'!$B$13</definedName>
    <definedName name="TABLE_SECTION_NUMBER" localSheetId="46">'x-325'!$B$13</definedName>
    <definedName name="TABLE_SECTION_NUMBER" localSheetId="47">'x-326'!$B$13</definedName>
    <definedName name="TABLE_SECTION_NUMBER" localSheetId="48">'x-327'!$B$13</definedName>
    <definedName name="TABLE_SECTION_NUMBER" localSheetId="49">'x-328'!$B$13</definedName>
    <definedName name="TABLE_SECTION_NUMBER" localSheetId="50">'x-329'!$B$13</definedName>
    <definedName name="TABLE_SECTION_NUMBER" localSheetId="51">'x-330'!$B$13</definedName>
    <definedName name="TABLE_SECTION_NUMBER" localSheetId="52">'x-331'!$B$13</definedName>
    <definedName name="TABLE_SECTION_NUMBER" localSheetId="53">'x-401'!$B$13</definedName>
    <definedName name="TABLE_SECTION_NUMBER" localSheetId="54">'x-402'!$B$13</definedName>
    <definedName name="TABLE_SECTION_NUMBER" localSheetId="55">'x-403'!$B$13</definedName>
    <definedName name="TABLE_SECTION_NUMBER" localSheetId="56">'x-404'!$B$13</definedName>
    <definedName name="TABLE_SECTION_NUMBER" localSheetId="57">'x-405'!$B$13</definedName>
    <definedName name="TABLE_SECTION_NUMBER" localSheetId="58">'x-406 '!$B$13</definedName>
    <definedName name="TABLE_SECTION_NUMBER" localSheetId="59">'x-407'!$B$13</definedName>
    <definedName name="TABLE_SECTION_NUMBER" localSheetId="60">'x-501'!$B$13</definedName>
    <definedName name="TABLE_SECTION_NUMBER" localSheetId="61">'x-502'!$B$13</definedName>
    <definedName name="TABLE_SECTION_NUMBER" localSheetId="62">'x-503'!$B$13</definedName>
    <definedName name="TABLE_SECTION_NUMBER" localSheetId="63">'x-504'!$B$13</definedName>
    <definedName name="TABLE_SECTION_NUMBER" localSheetId="64">'x-505'!$B$13</definedName>
    <definedName name="TABLE_SECTION_NUMBER" localSheetId="65">'x-506'!$B$13</definedName>
    <definedName name="TABLE_SECTION_NUMBER" localSheetId="66">'x-507'!$B$13</definedName>
    <definedName name="TABLE_SECTION_NUMBER" localSheetId="67">'x-601'!$B$13</definedName>
    <definedName name="TABLE_SECTION_NUMBER" localSheetId="68">'x-602'!$B$13</definedName>
    <definedName name="TABLE_SECTION_NUMBER" localSheetId="69">'x-603'!$B$13</definedName>
    <definedName name="TABLE_SECTION_NUMBER" localSheetId="70">'x-604'!$B$13</definedName>
    <definedName name="TABLE_SECTION_NUMBER" localSheetId="71">'x-605'!$B$13</definedName>
    <definedName name="TABLE_SECTION_NUMBER" localSheetId="72">'x-606'!$B$13</definedName>
    <definedName name="TABLE_SECTION_NUMBER" localSheetId="73">'x-607'!$B$13</definedName>
    <definedName name="TABLE_SECTION_NUMBER" localSheetId="74">'x-608'!$B$13</definedName>
    <definedName name="TABLE_SECTION_NUMBER" localSheetId="75">'x-609'!$B$13</definedName>
    <definedName name="TABLE_SECTION_NUMBER" localSheetId="76">'x-610'!$B$13</definedName>
    <definedName name="TABLE_SECTION_NUMBER" localSheetId="77">'x-611'!$B$13</definedName>
    <definedName name="TABLE_SECTION_NUMBER" localSheetId="78">'x-612'!$B$13</definedName>
    <definedName name="TABLE_SECTION_NUMBER" localSheetId="79">'x-613'!$B$13</definedName>
    <definedName name="TABLE_SECTION_NUMBER" localSheetId="80">'x-614'!$B$13</definedName>
    <definedName name="TABLE_SECTION_NUMBER" localSheetId="81">'x-615'!$B$13</definedName>
    <definedName name="TABLE_SECTION_NUMBER" localSheetId="82">'x-616'!$B$13</definedName>
    <definedName name="TABLE_SECTION_NUMBER" localSheetId="83">'x-617'!$B$13</definedName>
    <definedName name="TABLE_SECTION_NUMBER" localSheetId="84">'x-618'!$B$13</definedName>
    <definedName name="TABLE_SECTION_NUMBER" localSheetId="85">'x-619'!$B$13</definedName>
    <definedName name="TABLE_SECTION_NUMBER" localSheetId="86">'x-620'!$B$13</definedName>
    <definedName name="TABLE_SECTION_NUMBER" localSheetId="87">'x-621'!$B$13</definedName>
    <definedName name="TABLE_SECTION_NUMBER" localSheetId="88">'x-622'!$B$13</definedName>
    <definedName name="TABLE_SECTION_NUMBER" localSheetId="89">'x-626'!$B$13</definedName>
    <definedName name="TABLE_SECTION_NUMBER" localSheetId="90">'x-627'!$B$13</definedName>
    <definedName name="TABLE_SECTION_NUMBER" localSheetId="91">'x-701'!$B$13</definedName>
    <definedName name="TABLE_SECTION_NUMBER" localSheetId="92">'x-702'!$B$13</definedName>
    <definedName name="TABLE_SECTION_NUMBER">'x-Series Number'!$B$13</definedName>
    <definedName name="TABLE_SECTION_NUMBER_1" localSheetId="8">'x-201'!$B$13</definedName>
    <definedName name="TABLE_SECTION_NUMBER_1" localSheetId="9">'x-202'!$B$13</definedName>
    <definedName name="TABLE_SECTION_NUMBER_1" localSheetId="10">'x-203'!$B$13</definedName>
    <definedName name="TABLE_SECTION_NUMBER_1" localSheetId="11">'x-204'!$B$13</definedName>
    <definedName name="TABLE_SECTION_NUMBER_1" localSheetId="12">'x-205'!$B$13</definedName>
    <definedName name="TABLE_SECTION_NUMBER_1" localSheetId="13">'x-206'!$B$13</definedName>
    <definedName name="TABLE_SECTION_NUMBER_1" localSheetId="14">'x-207'!$B$13</definedName>
    <definedName name="TABLE_SECTION_NUMBER_1" localSheetId="15">'x-208'!$B$13</definedName>
    <definedName name="TABLE_SECTION_NUMBER_1" localSheetId="16">'x-209'!$B$13</definedName>
    <definedName name="TABLE_SECTION_NUMBER_1" localSheetId="17">'x-210'!$B$13</definedName>
    <definedName name="TABLE_SECTION_NUMBER_1" localSheetId="18">'x-211'!$B$13</definedName>
    <definedName name="TABLE_SECTION_NUMBER_1" localSheetId="19">'x-212'!$B$13</definedName>
    <definedName name="TABLE_SECTION_NUMBER_1" localSheetId="20">'x-213'!$B$13</definedName>
    <definedName name="TABLE_SECTION_NUMBER_1" localSheetId="21">'x-214'!$B$13</definedName>
    <definedName name="TABLE_SECTION_NUMBER_1" localSheetId="22">'x-215'!$B$13</definedName>
    <definedName name="TABLE_SECTION_NUMBER_1" localSheetId="23">'x-220'!$B$13</definedName>
    <definedName name="TABLE_SECTION_NUMBER_1" localSheetId="24">'x-221'!$B$13</definedName>
    <definedName name="TABLE_SECTION_NUMBER_1" localSheetId="25">'x-301'!$B$13</definedName>
    <definedName name="TABLE_SECTION_NUMBER_1" localSheetId="26">'x-302'!$B$13</definedName>
    <definedName name="TABLE_SECTION_NUMBER_1" localSheetId="27">'x-303'!$B$13</definedName>
    <definedName name="TABLE_SECTION_NUMBER_1" localSheetId="28">'x-304'!$B$13</definedName>
    <definedName name="TABLE_SECTION_NUMBER_1" localSheetId="29">'x-305'!$B$13</definedName>
    <definedName name="TABLE_SECTION_NUMBER_1" localSheetId="30">'x-306'!$B$13</definedName>
    <definedName name="TABLE_SECTION_NUMBER_1" localSheetId="31">'x-307'!$B$13</definedName>
    <definedName name="TABLE_SECTION_NUMBER_1" localSheetId="32">'x-308'!$B$13</definedName>
    <definedName name="TABLE_SECTION_NUMBER_1" localSheetId="33">'x-309'!$B$13</definedName>
    <definedName name="TABLE_SECTION_NUMBER_1" localSheetId="34">'x-310'!$B$13</definedName>
    <definedName name="TABLE_SECTION_NUMBER_1" localSheetId="35">'x-311'!$B$13</definedName>
    <definedName name="TABLE_SECTION_NUMBER_1" localSheetId="36">'x-312'!$B$13</definedName>
    <definedName name="TABLE_SECTION_NUMBER_1" localSheetId="37">'x-313'!$B$13</definedName>
    <definedName name="TABLE_SECTION_NUMBER_1" localSheetId="38">'x-314'!$B$13</definedName>
    <definedName name="TABLE_SECTION_NUMBER_1" localSheetId="39">'x-315'!$B$13</definedName>
    <definedName name="TABLE_SECTION_NUMBER_1" localSheetId="40">'x-316'!$B$13</definedName>
    <definedName name="TABLE_SECTION_NUMBER_1" localSheetId="42">'x-317'!$B$13</definedName>
    <definedName name="TABLE_SECTION_NUMBER_1" localSheetId="41">'x-321'!$B$13</definedName>
    <definedName name="TABLE_SECTION_NUMBER_1" localSheetId="43">'x-322'!$B$13</definedName>
    <definedName name="TABLE_SECTION_NUMBER_1" localSheetId="44">'x-323'!$B$13</definedName>
    <definedName name="TABLE_SECTION_NUMBER_1" localSheetId="45">'x-324'!$B$13</definedName>
    <definedName name="TABLE_SECTION_NUMBER_1" localSheetId="46">'x-325'!$B$13</definedName>
    <definedName name="TABLE_SECTION_NUMBER_1" localSheetId="47">'x-326'!$B$13</definedName>
    <definedName name="TABLE_SECTION_NUMBER_1" localSheetId="48">'x-327'!$B$13</definedName>
    <definedName name="TABLE_SECTION_NUMBER_1" localSheetId="49">'x-328'!$B$13</definedName>
    <definedName name="TABLE_SECTION_NUMBER_1" localSheetId="50">'x-329'!$B$13</definedName>
    <definedName name="TABLE_SECTION_NUMBER_1" localSheetId="51">'x-330'!$B$13</definedName>
    <definedName name="TABLE_SECTION_NUMBER_1" localSheetId="52">'x-331'!$B$13</definedName>
    <definedName name="TABLE_SECTION_NUMBER_1" localSheetId="53">'x-401'!$B$13</definedName>
    <definedName name="TABLE_SECTION_NUMBER_1" localSheetId="54">'x-402'!$B$13</definedName>
    <definedName name="TABLE_SECTION_NUMBER_1" localSheetId="55">'x-403'!$B$13</definedName>
    <definedName name="TABLE_SECTION_NUMBER_1" localSheetId="56">'x-404'!$B$13</definedName>
    <definedName name="TABLE_SECTION_NUMBER_1" localSheetId="57">'x-405'!$B$13</definedName>
    <definedName name="TABLE_SECTION_NUMBER_1" localSheetId="58">'x-406 '!$B$13</definedName>
    <definedName name="TABLE_SECTION_NUMBER_1" localSheetId="59">'x-407'!$B$13</definedName>
    <definedName name="TABLE_SECTION_NUMBER_1" localSheetId="60">'x-501'!$B$13</definedName>
    <definedName name="TABLE_SECTION_NUMBER_1" localSheetId="61">'x-502'!$B$13</definedName>
    <definedName name="TABLE_SECTION_NUMBER_1" localSheetId="62">'x-503'!$B$13</definedName>
    <definedName name="TABLE_SECTION_NUMBER_1" localSheetId="63">'x-504'!$B$13</definedName>
    <definedName name="TABLE_SECTION_NUMBER_1" localSheetId="64">'x-505'!$B$13</definedName>
    <definedName name="TABLE_SECTION_NUMBER_1" localSheetId="65">'x-506'!$B$13</definedName>
    <definedName name="TABLE_SECTION_NUMBER_1" localSheetId="66">'x-507'!$B$13</definedName>
    <definedName name="TABLE_SECTION_NUMBER_1" localSheetId="67">'x-601'!$B$13</definedName>
    <definedName name="TABLE_SECTION_NUMBER_1" localSheetId="68">'x-602'!$B$13</definedName>
    <definedName name="TABLE_SECTION_NUMBER_1" localSheetId="69">'x-603'!$B$13</definedName>
    <definedName name="TABLE_SECTION_NUMBER_1" localSheetId="70">'x-604'!$B$13</definedName>
    <definedName name="TABLE_SECTION_NUMBER_1" localSheetId="71">'x-605'!$B$13</definedName>
    <definedName name="TABLE_SECTION_NUMBER_1" localSheetId="72">'x-606'!$B$13</definedName>
    <definedName name="TABLE_SECTION_NUMBER_1" localSheetId="73">'x-607'!$B$13</definedName>
    <definedName name="TABLE_SECTION_NUMBER_1" localSheetId="74">'x-608'!$B$13</definedName>
    <definedName name="TABLE_SECTION_NUMBER_1" localSheetId="75">'x-609'!$B$13</definedName>
    <definedName name="TABLE_SECTION_NUMBER_1" localSheetId="76">'x-610'!$B$13</definedName>
    <definedName name="TABLE_SECTION_NUMBER_1" localSheetId="77">'x-611'!$B$13</definedName>
    <definedName name="TABLE_SECTION_NUMBER_1" localSheetId="78">'x-612'!$B$13</definedName>
    <definedName name="TABLE_SECTION_NUMBER_1" localSheetId="79">'x-613'!$B$13</definedName>
    <definedName name="TABLE_SECTION_NUMBER_1" localSheetId="80">'x-614'!$B$13</definedName>
    <definedName name="TABLE_SECTION_NUMBER_1" localSheetId="81">'x-615'!$B$13</definedName>
    <definedName name="TABLE_SECTION_NUMBER_1" localSheetId="82">'x-616'!$B$13</definedName>
    <definedName name="TABLE_SECTION_NUMBER_1" localSheetId="83">'x-617'!$B$13</definedName>
    <definedName name="TABLE_SECTION_NUMBER_1" localSheetId="84">'x-618'!$B$13</definedName>
    <definedName name="TABLE_SECTION_NUMBER_1" localSheetId="85">'x-619'!$B$13</definedName>
    <definedName name="TABLE_SECTION_NUMBER_1" localSheetId="86">'x-620'!$B$13</definedName>
    <definedName name="TABLE_SECTION_NUMBER_1" localSheetId="87">'x-621'!$B$13</definedName>
    <definedName name="TABLE_SECTION_NUMBER_1" localSheetId="88">'x-622'!$B$13</definedName>
    <definedName name="TABLE_SECTION_NUMBER_1" localSheetId="89">'x-626'!$B$13</definedName>
    <definedName name="TABLE_SECTION_NUMBER_1" localSheetId="90">'x-627'!$B$13</definedName>
    <definedName name="TABLE_SECTION_NUMBER_1" localSheetId="91">'x-701'!$B$13</definedName>
    <definedName name="TABLE_SECTION_NUMBER_1" localSheetId="92">'x-702'!$B$13</definedName>
    <definedName name="TABLE_SERIES_NUMBER" localSheetId="7">'[2]x-Series Number'!$B$14</definedName>
    <definedName name="TABLE_SERIES_NUMBER" localSheetId="8">'x-201'!$B$14</definedName>
    <definedName name="TABLE_SERIES_NUMBER" localSheetId="9">'x-202'!$B$14</definedName>
    <definedName name="TABLE_SERIES_NUMBER" localSheetId="10">'x-203'!$B$14</definedName>
    <definedName name="TABLE_SERIES_NUMBER" localSheetId="11">'x-204'!$B$14</definedName>
    <definedName name="TABLE_SERIES_NUMBER" localSheetId="12">'x-205'!$B$14</definedName>
    <definedName name="TABLE_SERIES_NUMBER" localSheetId="13">'x-206'!$B$14</definedName>
    <definedName name="TABLE_SERIES_NUMBER" localSheetId="14">'x-207'!$B$14</definedName>
    <definedName name="TABLE_SERIES_NUMBER" localSheetId="15">'x-208'!$B$14</definedName>
    <definedName name="TABLE_SERIES_NUMBER" localSheetId="16">'x-209'!$B$14</definedName>
    <definedName name="TABLE_SERIES_NUMBER" localSheetId="17">'x-210'!$B$14</definedName>
    <definedName name="TABLE_SERIES_NUMBER" localSheetId="18">'x-211'!$B$14</definedName>
    <definedName name="TABLE_SERIES_NUMBER" localSheetId="19">'x-212'!$B$14</definedName>
    <definedName name="TABLE_SERIES_NUMBER" localSheetId="20">'x-213'!$B$14</definedName>
    <definedName name="TABLE_SERIES_NUMBER" localSheetId="21">'x-214'!$B$14</definedName>
    <definedName name="TABLE_SERIES_NUMBER" localSheetId="22">'x-215'!$B$14</definedName>
    <definedName name="TABLE_SERIES_NUMBER" localSheetId="23">'x-220'!$B$14</definedName>
    <definedName name="TABLE_SERIES_NUMBER" localSheetId="24">'x-221'!$B$14</definedName>
    <definedName name="TABLE_SERIES_NUMBER" localSheetId="25">'x-301'!$B$14</definedName>
    <definedName name="TABLE_SERIES_NUMBER" localSheetId="26">'x-302'!$B$14</definedName>
    <definedName name="TABLE_SERIES_NUMBER" localSheetId="27">'x-303'!$B$14</definedName>
    <definedName name="TABLE_SERIES_NUMBER" localSheetId="28">'x-304'!$B$14</definedName>
    <definedName name="TABLE_SERIES_NUMBER" localSheetId="29">'x-305'!$B$14</definedName>
    <definedName name="TABLE_SERIES_NUMBER" localSheetId="30">'x-306'!$B$14</definedName>
    <definedName name="TABLE_SERIES_NUMBER" localSheetId="31">'x-307'!$B$14</definedName>
    <definedName name="TABLE_SERIES_NUMBER" localSheetId="32">'x-308'!$B$14</definedName>
    <definedName name="TABLE_SERIES_NUMBER" localSheetId="33">'x-309'!$B$14</definedName>
    <definedName name="TABLE_SERIES_NUMBER" localSheetId="34">'x-310'!$B$14</definedName>
    <definedName name="TABLE_SERIES_NUMBER" localSheetId="35">'x-311'!$B$14</definedName>
    <definedName name="TABLE_SERIES_NUMBER" localSheetId="36">'x-312'!$B$14</definedName>
    <definedName name="TABLE_SERIES_NUMBER" localSheetId="37">'x-313'!$B$14</definedName>
    <definedName name="TABLE_SERIES_NUMBER" localSheetId="38">'x-314'!$B$14</definedName>
    <definedName name="TABLE_SERIES_NUMBER" localSheetId="39">'x-315'!$B$14</definedName>
    <definedName name="TABLE_SERIES_NUMBER" localSheetId="40">'x-316'!$B$14</definedName>
    <definedName name="TABLE_SERIES_NUMBER" localSheetId="42">'x-317'!$B$14</definedName>
    <definedName name="TABLE_SERIES_NUMBER" localSheetId="41">'x-321'!$B$14</definedName>
    <definedName name="TABLE_SERIES_NUMBER" localSheetId="43">'x-322'!$B$14</definedName>
    <definedName name="TABLE_SERIES_NUMBER" localSheetId="44">'x-323'!$B$14</definedName>
    <definedName name="TABLE_SERIES_NUMBER" localSheetId="45">'x-324'!$B$14</definedName>
    <definedName name="TABLE_SERIES_NUMBER" localSheetId="46">'x-325'!$B$14</definedName>
    <definedName name="TABLE_SERIES_NUMBER" localSheetId="47">'x-326'!$B$14</definedName>
    <definedName name="TABLE_SERIES_NUMBER" localSheetId="48">'x-327'!$B$14</definedName>
    <definedName name="TABLE_SERIES_NUMBER" localSheetId="49">'x-328'!$B$14</definedName>
    <definedName name="TABLE_SERIES_NUMBER" localSheetId="50">'x-329'!$B$14</definedName>
    <definedName name="TABLE_SERIES_NUMBER" localSheetId="51">'x-330'!$B$14</definedName>
    <definedName name="TABLE_SERIES_NUMBER" localSheetId="52">'x-331'!$B$14</definedName>
    <definedName name="TABLE_SERIES_NUMBER" localSheetId="53">'x-401'!$B$14</definedName>
    <definedName name="TABLE_SERIES_NUMBER" localSheetId="54">'x-402'!$B$14</definedName>
    <definedName name="TABLE_SERIES_NUMBER" localSheetId="55">'x-403'!$B$14</definedName>
    <definedName name="TABLE_SERIES_NUMBER" localSheetId="56">'x-404'!$B$14</definedName>
    <definedName name="TABLE_SERIES_NUMBER" localSheetId="57">'x-405'!$B$14</definedName>
    <definedName name="TABLE_SERIES_NUMBER" localSheetId="58">'x-406 '!$B$14</definedName>
    <definedName name="TABLE_SERIES_NUMBER" localSheetId="59">'x-407'!$B$14</definedName>
    <definedName name="TABLE_SERIES_NUMBER" localSheetId="60">'x-501'!$B$14</definedName>
    <definedName name="TABLE_SERIES_NUMBER" localSheetId="61">'x-502'!$B$14</definedName>
    <definedName name="TABLE_SERIES_NUMBER" localSheetId="62">'x-503'!$B$14</definedName>
    <definedName name="TABLE_SERIES_NUMBER" localSheetId="63">'x-504'!$B$14</definedName>
    <definedName name="TABLE_SERIES_NUMBER" localSheetId="64">'x-505'!$B$14</definedName>
    <definedName name="TABLE_SERIES_NUMBER" localSheetId="65">'x-506'!$B$14</definedName>
    <definedName name="TABLE_SERIES_NUMBER" localSheetId="66">'x-507'!$B$14</definedName>
    <definedName name="TABLE_SERIES_NUMBER" localSheetId="67">'x-601'!$B$14</definedName>
    <definedName name="TABLE_SERIES_NUMBER" localSheetId="68">'x-602'!$B$14</definedName>
    <definedName name="TABLE_SERIES_NUMBER" localSheetId="69">'x-603'!$B$14</definedName>
    <definedName name="TABLE_SERIES_NUMBER" localSheetId="70">'x-604'!$B$14</definedName>
    <definedName name="TABLE_SERIES_NUMBER" localSheetId="71">'x-605'!$B$14</definedName>
    <definedName name="TABLE_SERIES_NUMBER" localSheetId="72">'x-606'!$B$14</definedName>
    <definedName name="TABLE_SERIES_NUMBER" localSheetId="73">'x-607'!$B$14</definedName>
    <definedName name="TABLE_SERIES_NUMBER" localSheetId="74">'x-608'!$B$14</definedName>
    <definedName name="TABLE_SERIES_NUMBER" localSheetId="75">'x-609'!$B$14</definedName>
    <definedName name="TABLE_SERIES_NUMBER" localSheetId="76">'x-610'!$B$14</definedName>
    <definedName name="TABLE_SERIES_NUMBER" localSheetId="77">'x-611'!$B$14</definedName>
    <definedName name="TABLE_SERIES_NUMBER" localSheetId="78">'x-612'!$B$14</definedName>
    <definedName name="TABLE_SERIES_NUMBER" localSheetId="79">'x-613'!$B$14</definedName>
    <definedName name="TABLE_SERIES_NUMBER" localSheetId="80">'x-614'!$B$14</definedName>
    <definedName name="TABLE_SERIES_NUMBER" localSheetId="81">'x-615'!$B$14</definedName>
    <definedName name="TABLE_SERIES_NUMBER" localSheetId="82">'x-616'!$B$14</definedName>
    <definedName name="TABLE_SERIES_NUMBER" localSheetId="83">'x-617'!$B$14</definedName>
    <definedName name="TABLE_SERIES_NUMBER" localSheetId="84">'x-618'!$B$14</definedName>
    <definedName name="TABLE_SERIES_NUMBER" localSheetId="85">'x-619'!$B$14</definedName>
    <definedName name="TABLE_SERIES_NUMBER" localSheetId="86">'x-620'!$B$14</definedName>
    <definedName name="TABLE_SERIES_NUMBER" localSheetId="87">'x-621'!$B$14</definedName>
    <definedName name="TABLE_SERIES_NUMBER" localSheetId="88">'x-622'!$B$14</definedName>
    <definedName name="TABLE_SERIES_NUMBER" localSheetId="89">'x-626'!$B$14</definedName>
    <definedName name="TABLE_SERIES_NUMBER" localSheetId="90">'x-627'!$B$14</definedName>
    <definedName name="TABLE_SERIES_NUMBER" localSheetId="91">'x-701'!$B$14</definedName>
    <definedName name="TABLE_SERIES_NUMBER" localSheetId="92">'x-702'!$B$14</definedName>
    <definedName name="TABLE_SERIES_NUMBER">'x-Series Number'!$B$14</definedName>
    <definedName name="TABLE_SERIES_NUMBER_1" localSheetId="8">'x-201'!$B$14</definedName>
    <definedName name="TABLE_SERIES_NUMBER_1" localSheetId="9">'x-202'!$B$14</definedName>
    <definedName name="TABLE_SERIES_NUMBER_1" localSheetId="10">'x-203'!$B$14</definedName>
    <definedName name="TABLE_SERIES_NUMBER_1" localSheetId="11">'x-204'!$B$14</definedName>
    <definedName name="TABLE_SERIES_NUMBER_1" localSheetId="12">'x-205'!$B$14</definedName>
    <definedName name="TABLE_SERIES_NUMBER_1" localSheetId="13">'x-206'!$B$14</definedName>
    <definedName name="TABLE_SERIES_NUMBER_1" localSheetId="14">'x-207'!$B$14</definedName>
    <definedName name="TABLE_SERIES_NUMBER_1" localSheetId="15">'x-208'!$B$14</definedName>
    <definedName name="TABLE_SERIES_NUMBER_1" localSheetId="16">'x-209'!$B$14</definedName>
    <definedName name="TABLE_SERIES_NUMBER_1" localSheetId="17">'x-210'!$B$14</definedName>
    <definedName name="TABLE_SERIES_NUMBER_1" localSheetId="18">'x-211'!$B$14</definedName>
    <definedName name="TABLE_SERIES_NUMBER_1" localSheetId="19">'x-212'!$B$14</definedName>
    <definedName name="TABLE_SERIES_NUMBER_1" localSheetId="20">'x-213'!$B$14</definedName>
    <definedName name="TABLE_SERIES_NUMBER_1" localSheetId="21">'x-214'!$B$14</definedName>
    <definedName name="TABLE_SERIES_NUMBER_1" localSheetId="22">'x-215'!$B$14</definedName>
    <definedName name="TABLE_SERIES_NUMBER_1" localSheetId="23">'x-220'!$B$14</definedName>
    <definedName name="TABLE_SERIES_NUMBER_1" localSheetId="24">'x-221'!$B$14</definedName>
    <definedName name="TABLE_SERIES_NUMBER_1" localSheetId="25">'x-301'!$B$14</definedName>
    <definedName name="TABLE_SERIES_NUMBER_1" localSheetId="26">'x-302'!$B$14</definedName>
    <definedName name="TABLE_SERIES_NUMBER_1" localSheetId="27">'x-303'!$B$14</definedName>
    <definedName name="TABLE_SERIES_NUMBER_1" localSheetId="28">'x-304'!$B$14</definedName>
    <definedName name="TABLE_SERIES_NUMBER_1" localSheetId="29">'x-305'!$B$14</definedName>
    <definedName name="TABLE_SERIES_NUMBER_1" localSheetId="30">'x-306'!$B$14</definedName>
    <definedName name="TABLE_SERIES_NUMBER_1" localSheetId="31">'x-307'!$B$14</definedName>
    <definedName name="TABLE_SERIES_NUMBER_1" localSheetId="32">'x-308'!$B$14</definedName>
    <definedName name="TABLE_SERIES_NUMBER_1" localSheetId="33">'x-309'!$B$14</definedName>
    <definedName name="TABLE_SERIES_NUMBER_1" localSheetId="34">'x-310'!$B$14</definedName>
    <definedName name="TABLE_SERIES_NUMBER_1" localSheetId="35">'x-311'!$B$14</definedName>
    <definedName name="TABLE_SERIES_NUMBER_1" localSheetId="36">'x-312'!$B$14</definedName>
    <definedName name="TABLE_SERIES_NUMBER_1" localSheetId="37">'x-313'!$B$14</definedName>
    <definedName name="TABLE_SERIES_NUMBER_1" localSheetId="38">'x-314'!$B$14</definedName>
    <definedName name="TABLE_SERIES_NUMBER_1" localSheetId="39">'x-315'!$B$14</definedName>
    <definedName name="TABLE_SERIES_NUMBER_1" localSheetId="40">'x-316'!$B$14</definedName>
    <definedName name="TABLE_SERIES_NUMBER_1" localSheetId="42">'x-317'!$B$14</definedName>
    <definedName name="TABLE_SERIES_NUMBER_1" localSheetId="41">'x-321'!$B$14</definedName>
    <definedName name="TABLE_SERIES_NUMBER_1" localSheetId="43">'x-322'!$B$14</definedName>
    <definedName name="TABLE_SERIES_NUMBER_1" localSheetId="44">'x-323'!$B$14</definedName>
    <definedName name="TABLE_SERIES_NUMBER_1" localSheetId="45">'x-324'!$B$14</definedName>
    <definedName name="TABLE_SERIES_NUMBER_1" localSheetId="46">'x-325'!$B$14</definedName>
    <definedName name="TABLE_SERIES_NUMBER_1" localSheetId="47">'x-326'!$B$14</definedName>
    <definedName name="TABLE_SERIES_NUMBER_1" localSheetId="48">'x-327'!$B$14</definedName>
    <definedName name="TABLE_SERIES_NUMBER_1" localSheetId="49">'x-328'!$B$14</definedName>
    <definedName name="TABLE_SERIES_NUMBER_1" localSheetId="50">'x-329'!$B$14</definedName>
    <definedName name="TABLE_SERIES_NUMBER_1" localSheetId="51">'x-330'!$B$14</definedName>
    <definedName name="TABLE_SERIES_NUMBER_1" localSheetId="52">'x-331'!$B$14</definedName>
    <definedName name="TABLE_SERIES_NUMBER_1" localSheetId="53">'x-401'!$B$14</definedName>
    <definedName name="TABLE_SERIES_NUMBER_1" localSheetId="54">'x-402'!$B$14</definedName>
    <definedName name="TABLE_SERIES_NUMBER_1" localSheetId="55">'x-403'!$B$14</definedName>
    <definedName name="TABLE_SERIES_NUMBER_1" localSheetId="56">'x-404'!$B$14</definedName>
    <definedName name="TABLE_SERIES_NUMBER_1" localSheetId="57">'x-405'!$B$14</definedName>
    <definedName name="TABLE_SERIES_NUMBER_1" localSheetId="58">'x-406 '!$B$14</definedName>
    <definedName name="TABLE_SERIES_NUMBER_1" localSheetId="59">'x-407'!$B$14</definedName>
    <definedName name="TABLE_SERIES_NUMBER_1" localSheetId="60">'x-501'!$B$14</definedName>
    <definedName name="TABLE_SERIES_NUMBER_1" localSheetId="61">'x-502'!$B$14</definedName>
    <definedName name="TABLE_SERIES_NUMBER_1" localSheetId="62">'x-503'!$B$14</definedName>
    <definedName name="TABLE_SERIES_NUMBER_1" localSheetId="63">'x-504'!$B$14</definedName>
    <definedName name="TABLE_SERIES_NUMBER_1" localSheetId="64">'x-505'!$B$14</definedName>
    <definedName name="TABLE_SERIES_NUMBER_1" localSheetId="65">'x-506'!$B$14</definedName>
    <definedName name="TABLE_SERIES_NUMBER_1" localSheetId="66">'x-507'!$B$14</definedName>
    <definedName name="TABLE_SERIES_NUMBER_1" localSheetId="67">'x-601'!$B$14</definedName>
    <definedName name="TABLE_SERIES_NUMBER_1" localSheetId="68">'x-602'!$B$14</definedName>
    <definedName name="TABLE_SERIES_NUMBER_1" localSheetId="69">'x-603'!$B$14</definedName>
    <definedName name="TABLE_SERIES_NUMBER_1" localSheetId="70">'x-604'!$B$14</definedName>
    <definedName name="TABLE_SERIES_NUMBER_1" localSheetId="71">'x-605'!$B$14</definedName>
    <definedName name="TABLE_SERIES_NUMBER_1" localSheetId="72">'x-606'!$B$14</definedName>
    <definedName name="TABLE_SERIES_NUMBER_1" localSheetId="73">'x-607'!$B$14</definedName>
    <definedName name="TABLE_SERIES_NUMBER_1" localSheetId="74">'x-608'!$B$14</definedName>
    <definedName name="TABLE_SERIES_NUMBER_1" localSheetId="75">'x-609'!$B$14</definedName>
    <definedName name="TABLE_SERIES_NUMBER_1" localSheetId="76">'x-610'!$B$14</definedName>
    <definedName name="TABLE_SERIES_NUMBER_1" localSheetId="77">'x-611'!$B$14</definedName>
    <definedName name="TABLE_SERIES_NUMBER_1" localSheetId="78">'x-612'!$B$14</definedName>
    <definedName name="TABLE_SERIES_NUMBER_1" localSheetId="79">'x-613'!$B$14</definedName>
    <definedName name="TABLE_SERIES_NUMBER_1" localSheetId="80">'x-614'!$B$14</definedName>
    <definedName name="TABLE_SERIES_NUMBER_1" localSheetId="81">'x-615'!$B$14</definedName>
    <definedName name="TABLE_SERIES_NUMBER_1" localSheetId="82">'x-616'!$B$14</definedName>
    <definedName name="TABLE_SERIES_NUMBER_1" localSheetId="83">'x-617'!$B$14</definedName>
    <definedName name="TABLE_SERIES_NUMBER_1" localSheetId="84">'x-618'!$B$14</definedName>
    <definedName name="TABLE_SERIES_NUMBER_1" localSheetId="85">'x-619'!$B$14</definedName>
    <definedName name="TABLE_SERIES_NUMBER_1" localSheetId="86">'x-620'!$B$14</definedName>
    <definedName name="TABLE_SERIES_NUMBER_1" localSheetId="87">'x-621'!$B$14</definedName>
    <definedName name="TABLE_SERIES_NUMBER_1" localSheetId="88">'x-622'!$B$14</definedName>
    <definedName name="TABLE_SERIES_NUMBER_1" localSheetId="89">'x-626'!$B$14</definedName>
    <definedName name="TABLE_SERIES_NUMBER_1" localSheetId="90">'x-627'!$B$14</definedName>
    <definedName name="TABLE_SERIES_NUMBER_1" localSheetId="91">'x-701'!$B$14</definedName>
    <definedName name="TABLE_SERIES_NUMBER_1" localSheetId="92">'x-702'!$B$14</definedName>
    <definedName name="title" localSheetId="7">[2]Cover!$A$2</definedName>
    <definedName name="title" localSheetId="58">[3]Cover!$A$2</definedName>
    <definedName name="title" localSheetId="91">[4]Cover!$A$2</definedName>
    <definedName name="title" localSheetId="92">[4]Cover!$A$2</definedName>
    <definedName name="title">Cover!$A$2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202" l="1"/>
  <c r="A66" i="55"/>
  <c r="B24" i="202"/>
  <c r="B23" i="202"/>
  <c r="A2" i="202"/>
  <c r="B24" i="131"/>
  <c r="B23" i="131"/>
  <c r="B24" i="199"/>
  <c r="B23" i="199"/>
  <c r="B24" i="198"/>
  <c r="B23" i="198"/>
  <c r="B24" i="105"/>
  <c r="B24" i="106"/>
  <c r="B24" i="107"/>
  <c r="B24" i="108"/>
  <c r="B24" i="109"/>
  <c r="B24" i="110"/>
  <c r="B24" i="111"/>
  <c r="B24" i="112"/>
  <c r="B24" i="113"/>
  <c r="B24" i="114"/>
  <c r="B24" i="115"/>
  <c r="B24" i="116"/>
  <c r="B24" i="117"/>
  <c r="B24" i="118"/>
  <c r="B24" i="140"/>
  <c r="B24" i="141"/>
  <c r="B24" i="119"/>
  <c r="B24" i="120"/>
  <c r="B24" i="121"/>
  <c r="B24" i="122"/>
  <c r="B24" i="123"/>
  <c r="B24" i="124"/>
  <c r="B24" i="125"/>
  <c r="B24" i="126"/>
  <c r="B24" i="127"/>
  <c r="B24" i="128"/>
  <c r="B24" i="129"/>
  <c r="B24" i="130"/>
  <c r="B24" i="181"/>
  <c r="B24" i="182"/>
  <c r="B24" i="183"/>
  <c r="B24" i="184"/>
  <c r="B24" i="186"/>
  <c r="B24" i="185"/>
  <c r="B24" i="187"/>
  <c r="B24" i="188"/>
  <c r="B24" i="189"/>
  <c r="B24" i="190"/>
  <c r="B24" i="191"/>
  <c r="B24" i="192"/>
  <c r="B24" i="193"/>
  <c r="B24" i="194"/>
  <c r="B24" i="195"/>
  <c r="B24" i="196"/>
  <c r="B24" i="166"/>
  <c r="B24" i="167"/>
  <c r="B24" i="168"/>
  <c r="B24" i="169"/>
  <c r="B24" i="170"/>
  <c r="B24" i="200"/>
  <c r="B24" i="172"/>
  <c r="B24" i="173"/>
  <c r="B24" i="174"/>
  <c r="B24" i="175"/>
  <c r="B24" i="176"/>
  <c r="B24" i="142"/>
  <c r="B24" i="143"/>
  <c r="B24" i="144"/>
  <c r="B24" i="145"/>
  <c r="B24" i="146"/>
  <c r="B24" i="147"/>
  <c r="B24" i="148"/>
  <c r="B24" i="149"/>
  <c r="B24" i="150"/>
  <c r="B24" i="151"/>
  <c r="B24" i="152"/>
  <c r="B24" i="153"/>
  <c r="B24" i="154"/>
  <c r="B24" i="155"/>
  <c r="B24" i="156"/>
  <c r="B24" i="157"/>
  <c r="B24" i="158"/>
  <c r="B24" i="159"/>
  <c r="B24" i="160"/>
  <c r="B24" i="161"/>
  <c r="B24" i="162"/>
  <c r="B24" i="163"/>
  <c r="B24" i="164"/>
  <c r="B24" i="165"/>
  <c r="B24" i="132"/>
  <c r="B24" i="104"/>
  <c r="A2" i="201"/>
  <c r="A2" i="55" l="1"/>
  <c r="B23" i="132"/>
  <c r="B23" i="165"/>
  <c r="B23" i="164"/>
  <c r="B23" i="163"/>
  <c r="B23" i="162"/>
  <c r="B23" i="161"/>
  <c r="B23" i="160"/>
  <c r="B23" i="159"/>
  <c r="B23" i="158"/>
  <c r="B23" i="157"/>
  <c r="B23" i="156"/>
  <c r="B23" i="155"/>
  <c r="B23" i="154"/>
  <c r="B23" i="153"/>
  <c r="B23" i="152"/>
  <c r="B23" i="151"/>
  <c r="B23" i="150"/>
  <c r="B23" i="149"/>
  <c r="B23" i="148"/>
  <c r="B23" i="147"/>
  <c r="B23" i="146"/>
  <c r="B23" i="145"/>
  <c r="B23" i="144"/>
  <c r="B23" i="143"/>
  <c r="B23" i="142"/>
  <c r="B23" i="176"/>
  <c r="B23" i="175"/>
  <c r="B23" i="174"/>
  <c r="B23" i="173"/>
  <c r="B23" i="172"/>
  <c r="B23" i="200"/>
  <c r="B23" i="170"/>
  <c r="B23" i="169"/>
  <c r="B23" i="168"/>
  <c r="B23" i="167"/>
  <c r="B23" i="166"/>
  <c r="B23" i="196"/>
  <c r="B23" i="195"/>
  <c r="B23" i="194"/>
  <c r="B23" i="193"/>
  <c r="B23" i="192"/>
  <c r="B23" i="191"/>
  <c r="B23" i="190"/>
  <c r="B23" i="189"/>
  <c r="B23" i="188"/>
  <c r="B23" i="187"/>
  <c r="B23" i="186"/>
  <c r="B23" i="185"/>
  <c r="B23" i="184"/>
  <c r="B23" i="183"/>
  <c r="B23" i="182"/>
  <c r="B23" i="181"/>
  <c r="B23" i="130"/>
  <c r="B23" i="129"/>
  <c r="B23" i="128"/>
  <c r="B23" i="127"/>
  <c r="B23" i="126"/>
  <c r="B23" i="125"/>
  <c r="B23" i="124"/>
  <c r="B23" i="123"/>
  <c r="B23" i="122"/>
  <c r="B23" i="121"/>
  <c r="B23" i="120"/>
  <c r="B23" i="119"/>
  <c r="B23" i="141"/>
  <c r="B23" i="140"/>
  <c r="B23" i="118"/>
  <c r="B23" i="117"/>
  <c r="B23" i="116"/>
  <c r="B23" i="115"/>
  <c r="B23" i="114"/>
  <c r="B23" i="113"/>
  <c r="B23" i="112"/>
  <c r="B23" i="111"/>
  <c r="B23" i="110"/>
  <c r="B23" i="109"/>
  <c r="B23" i="108"/>
  <c r="B23" i="107"/>
  <c r="B23" i="106"/>
  <c r="B23" i="105"/>
  <c r="B23" i="104"/>
  <c r="B22" i="102"/>
  <c r="C26" i="172" l="1"/>
  <c r="D26" i="172" s="1"/>
  <c r="E26" i="172" s="1"/>
  <c r="F26" i="172" s="1"/>
  <c r="G26" i="172" s="1"/>
  <c r="H26" i="172" s="1"/>
  <c r="I26" i="172" s="1"/>
  <c r="J26" i="172" s="1"/>
  <c r="K26" i="172" s="1"/>
  <c r="L26" i="172" s="1"/>
  <c r="C26" i="200"/>
  <c r="D26" i="200" s="1"/>
  <c r="E26" i="200" s="1"/>
  <c r="F26" i="200" s="1"/>
  <c r="G26" i="200" s="1"/>
  <c r="H26" i="200" s="1"/>
  <c r="I26" i="200" s="1"/>
  <c r="J26" i="200" s="1"/>
  <c r="K26" i="200" s="1"/>
  <c r="L26" i="200" s="1"/>
  <c r="A3" i="200"/>
  <c r="A2" i="200"/>
  <c r="A65" i="55" l="1"/>
  <c r="A64" i="55"/>
  <c r="A63" i="55"/>
  <c r="A62" i="55"/>
  <c r="A61" i="55"/>
  <c r="A60" i="55"/>
  <c r="A59" i="55"/>
  <c r="A58" i="55"/>
  <c r="A57" i="55"/>
  <c r="A56" i="55"/>
  <c r="A55" i="55"/>
  <c r="A54" i="55"/>
  <c r="A53" i="55"/>
  <c r="A24" i="55"/>
  <c r="A23" i="55"/>
  <c r="A3" i="199" l="1"/>
  <c r="A2" i="199"/>
  <c r="A3" i="198"/>
  <c r="A2" i="198"/>
  <c r="A8" i="55" l="1"/>
  <c r="A9" i="55" l="1"/>
  <c r="A10" i="55"/>
  <c r="A11" i="55"/>
  <c r="A12" i="55"/>
  <c r="A13" i="55"/>
  <c r="A14" i="55"/>
  <c r="A15" i="55"/>
  <c r="A16" i="55"/>
  <c r="A17" i="55"/>
  <c r="A18" i="55"/>
  <c r="A19" i="55"/>
  <c r="A20" i="55"/>
  <c r="A21" i="55"/>
  <c r="A22" i="55"/>
  <c r="A25" i="55"/>
  <c r="A26" i="55"/>
  <c r="A27" i="55"/>
  <c r="A28" i="55"/>
  <c r="A29" i="55"/>
  <c r="A30" i="55"/>
  <c r="A31" i="55"/>
  <c r="A32" i="55"/>
  <c r="A33" i="55"/>
  <c r="A34" i="55"/>
  <c r="A35" i="55"/>
  <c r="A36" i="55"/>
  <c r="A37" i="55"/>
  <c r="A38" i="55"/>
  <c r="A39" i="55"/>
  <c r="A40" i="55"/>
  <c r="A41" i="55"/>
  <c r="A42" i="55"/>
  <c r="A43" i="55"/>
  <c r="A44" i="55"/>
  <c r="A45" i="55"/>
  <c r="A46" i="55"/>
  <c r="A47" i="55"/>
  <c r="A48" i="55"/>
  <c r="A49" i="55"/>
  <c r="A50" i="55"/>
  <c r="A51" i="55"/>
  <c r="A52" i="55"/>
  <c r="A91" i="55"/>
  <c r="A92" i="55"/>
  <c r="A67" i="55"/>
  <c r="A68" i="55"/>
  <c r="A69" i="55"/>
  <c r="A70" i="55"/>
  <c r="A71" i="55"/>
  <c r="A72" i="55"/>
  <c r="A73" i="55"/>
  <c r="A74" i="55"/>
  <c r="A75" i="55"/>
  <c r="A76" i="55"/>
  <c r="A77" i="55"/>
  <c r="A78" i="55"/>
  <c r="A79" i="55"/>
  <c r="A80" i="55"/>
  <c r="A81" i="55"/>
  <c r="A82" i="55"/>
  <c r="A83" i="55"/>
  <c r="A84" i="55"/>
  <c r="A85" i="55"/>
  <c r="A86" i="55"/>
  <c r="A87" i="55"/>
  <c r="A88" i="55"/>
  <c r="A89" i="55"/>
  <c r="A90" i="55"/>
  <c r="A3" i="196" l="1"/>
  <c r="A2" i="196"/>
  <c r="A3" i="195"/>
  <c r="A2" i="195"/>
  <c r="A3" i="194"/>
  <c r="A2" i="194"/>
  <c r="A3" i="193"/>
  <c r="A2" i="193"/>
  <c r="A3" i="192"/>
  <c r="A2" i="192"/>
  <c r="A3" i="191"/>
  <c r="A2" i="191"/>
  <c r="A3" i="190"/>
  <c r="A2" i="190"/>
  <c r="A3" i="189"/>
  <c r="A2" i="189"/>
  <c r="A3" i="188"/>
  <c r="A2" i="188"/>
  <c r="A3" i="187"/>
  <c r="A2" i="187"/>
  <c r="A3" i="186"/>
  <c r="A2" i="186"/>
  <c r="A3" i="185"/>
  <c r="A2" i="185"/>
  <c r="A3" i="184"/>
  <c r="A2" i="184"/>
  <c r="A3" i="183"/>
  <c r="A2" i="183"/>
  <c r="A3" i="182"/>
  <c r="A2" i="182"/>
  <c r="A3" i="181"/>
  <c r="A2" i="181"/>
  <c r="A3" i="176" l="1"/>
  <c r="A2" i="176"/>
  <c r="A3" i="175"/>
  <c r="A2" i="175"/>
  <c r="A3" i="174"/>
  <c r="A2" i="174"/>
  <c r="A3" i="173"/>
  <c r="A2" i="173"/>
  <c r="A3" i="172" l="1"/>
  <c r="A2" i="172"/>
  <c r="A3" i="170"/>
  <c r="A2" i="170"/>
  <c r="A3" i="169"/>
  <c r="A2" i="169"/>
  <c r="A3" i="168"/>
  <c r="A2" i="168"/>
  <c r="A3" i="167"/>
  <c r="A2" i="167"/>
  <c r="A3" i="166"/>
  <c r="A2" i="166"/>
  <c r="A3" i="165" l="1"/>
  <c r="A2" i="165"/>
  <c r="A3" i="164"/>
  <c r="A2" i="164"/>
  <c r="A3" i="163"/>
  <c r="A2" i="163"/>
  <c r="A3" i="162"/>
  <c r="A2" i="162"/>
  <c r="A3" i="161"/>
  <c r="A2" i="161"/>
  <c r="A3" i="160"/>
  <c r="A2" i="160"/>
  <c r="A3" i="159"/>
  <c r="A2" i="159"/>
  <c r="A3" i="158"/>
  <c r="A2" i="158"/>
  <c r="A3" i="157"/>
  <c r="A2" i="157"/>
  <c r="A3" i="156"/>
  <c r="A2" i="156"/>
  <c r="A3" i="155"/>
  <c r="A2" i="155"/>
  <c r="A3" i="154"/>
  <c r="A2" i="154"/>
  <c r="A3" i="153"/>
  <c r="A2" i="153"/>
  <c r="A3" i="152"/>
  <c r="A2" i="152"/>
  <c r="A3" i="151"/>
  <c r="A2" i="151"/>
  <c r="A3" i="150"/>
  <c r="A2" i="150"/>
  <c r="A3" i="149"/>
  <c r="A2" i="149"/>
  <c r="A3" i="148"/>
  <c r="A2" i="148"/>
  <c r="A3" i="147"/>
  <c r="A2" i="147"/>
  <c r="A3" i="146"/>
  <c r="A2" i="146"/>
  <c r="A3" i="145"/>
  <c r="A2" i="145"/>
  <c r="A3" i="144"/>
  <c r="A2" i="144"/>
  <c r="A3" i="143"/>
  <c r="A2" i="143"/>
  <c r="A3" i="142"/>
  <c r="A2" i="142"/>
  <c r="A3" i="141" l="1"/>
  <c r="A2" i="141"/>
  <c r="A3" i="140"/>
  <c r="A2" i="140"/>
  <c r="A3" i="132" l="1"/>
  <c r="A2" i="132"/>
  <c r="A3" i="131"/>
  <c r="A2" i="131"/>
  <c r="A3" i="130" l="1"/>
  <c r="A2" i="130"/>
  <c r="A3" i="129"/>
  <c r="A2" i="129"/>
  <c r="A3" i="128"/>
  <c r="A2" i="128"/>
  <c r="A3" i="127"/>
  <c r="A2" i="127"/>
  <c r="A3" i="126"/>
  <c r="A2" i="126"/>
  <c r="A3" i="125"/>
  <c r="A2" i="125"/>
  <c r="A3" i="124"/>
  <c r="A2" i="124"/>
  <c r="A3" i="123"/>
  <c r="A2" i="123"/>
  <c r="A3" i="122"/>
  <c r="A2" i="122"/>
  <c r="A3" i="121"/>
  <c r="A2" i="121"/>
  <c r="A3" i="120"/>
  <c r="A2" i="120"/>
  <c r="A3" i="119"/>
  <c r="A2" i="119"/>
  <c r="A3" i="118"/>
  <c r="A2" i="118"/>
  <c r="A3" i="117"/>
  <c r="A2" i="117"/>
  <c r="A3" i="116"/>
  <c r="A2" i="116"/>
  <c r="A3" i="115"/>
  <c r="A2" i="115"/>
  <c r="A3" i="114"/>
  <c r="A2" i="114"/>
  <c r="A3" i="113"/>
  <c r="A2" i="113"/>
  <c r="A3" i="112"/>
  <c r="A2" i="112"/>
  <c r="A3" i="111"/>
  <c r="A2" i="111"/>
  <c r="A3" i="110"/>
  <c r="A2" i="110"/>
  <c r="A3" i="109"/>
  <c r="A2" i="109"/>
  <c r="A3" i="108"/>
  <c r="A2" i="108"/>
  <c r="A3" i="107"/>
  <c r="A2" i="107"/>
  <c r="A3" i="106"/>
  <c r="A2" i="106"/>
  <c r="A3" i="105"/>
  <c r="A2" i="105"/>
  <c r="A3" i="104"/>
  <c r="A2" i="104"/>
  <c r="A3" i="102" l="1"/>
  <c r="A4" i="102" l="1"/>
  <c r="A2" i="102"/>
  <c r="A4" i="96" l="1"/>
  <c r="A2" i="96"/>
  <c r="A4" i="78"/>
  <c r="A2" i="78"/>
  <c r="A4" i="77"/>
  <c r="A2" i="77"/>
  <c r="A4" i="1" l="1"/>
</calcChain>
</file>

<file path=xl/sharedStrings.xml><?xml version="1.0" encoding="utf-8"?>
<sst xmlns="http://schemas.openxmlformats.org/spreadsheetml/2006/main" count="4198" uniqueCount="739">
  <si>
    <t>Government Actuary's Department</t>
  </si>
  <si>
    <t>Fire_S - Consolidated Factor Spreadsheet</t>
  </si>
  <si>
    <t>Cover</t>
  </si>
  <si>
    <t>Specification</t>
  </si>
  <si>
    <t>This spreadsheet contains the full suite of factors that are in force for the Fire_S.</t>
  </si>
  <si>
    <t>Sheet</t>
  </si>
  <si>
    <t>Description</t>
  </si>
  <si>
    <t>Purpose of spreadsheet</t>
  </si>
  <si>
    <t>This sheet sets out the purpose of the spreadsheet and includes caveats on the use of the spreadsheet.</t>
  </si>
  <si>
    <t xml:space="preserve">Version Control </t>
  </si>
  <si>
    <t>This sheet is used to show which factor tables have been updated since the last issued version of the consolidated factor spreadsheet.</t>
  </si>
  <si>
    <t>Factor List</t>
  </si>
  <si>
    <t xml:space="preserve">This sheet lists the full suite of factors that are in force together with the following information: </t>
  </si>
  <si>
    <t>Assumptions</t>
  </si>
  <si>
    <t>This sheet lists the suite of key assumptions underlying the factors set out in this speadsheet.</t>
  </si>
  <si>
    <t>x-101 and onwards</t>
  </si>
  <si>
    <t xml:space="preserve">The 100 series factors contain the club transfer factors. Each different type of club transfer factor is set out on a separate sheet starting with sheet x-101, where x relates to the scheme section (if applicable). </t>
  </si>
  <si>
    <t>x-201 and onwards</t>
  </si>
  <si>
    <t xml:space="preserve">The 200 series factors contain the non club transfer factors. Each different type of non club transfer factor is set out on a separate sheet starting with sheet x-201, where x relates to the scheme section (if applicable). </t>
  </si>
  <si>
    <t>x-301 and onwards</t>
  </si>
  <si>
    <t xml:space="preserve">The 300 series factors contain the pension sharing on divorce factors. Each different type of pension sharing on divorce factor is set out on a separate sheet starting with sheet x-301, where x relates to the scheme section (if applicable). </t>
  </si>
  <si>
    <t>x-401 and onwards</t>
  </si>
  <si>
    <t xml:space="preserve">The 400 series factors contain the early of late retirement factors. Each different type of early or late retirement factor is set out on a separate sheet starting with sheet x-401, where x relates to the scheme section (if applicable). </t>
  </si>
  <si>
    <t>x-501 and onwards</t>
  </si>
  <si>
    <t xml:space="preserve">The 500 series factors contain the commutation factors. Each different type of commutation factor is set out on a separate sheet starting with sheet x-501, where x relates to the scheme section (if applicable). </t>
  </si>
  <si>
    <t>x-601 and onwards</t>
  </si>
  <si>
    <t xml:space="preserve">The 600 series factors contain the scheme pays factors. Each different type of scheme pays factor is set out on a separate sheet starting with sheet x-601, where x relates to the scheme section (if applicable). </t>
  </si>
  <si>
    <t>x-701 and onwards</t>
  </si>
  <si>
    <t xml:space="preserve">The 700 series factors contain the additional benefit or additional contribution factors. Each different type of additional benefit or additional contribution factor is set out on a separate sheet starting with sheet x-701, where x relates to the scheme section (if applicable). </t>
  </si>
  <si>
    <t>x-801 and onwards</t>
  </si>
  <si>
    <t xml:space="preserve">The 800 series factors contain the other scheme specific factors. Each different type of other scheme specific factor is set out on a separate sheet starting with sheet x-801, where x relates to the scheme section (if applicable). </t>
  </si>
  <si>
    <t>Purpose of Spreadsheet</t>
  </si>
  <si>
    <t>Purpose of the Scottish Public Pensions Agency ("SPPA") Consolidated Factor Spreadsheet</t>
  </si>
  <si>
    <t xml:space="preserve">This spreadsheet is provided by GAD at the request of SPPA.  Its purpose is to set out in one place for convenience the actuarial factors provided by GAD to SPPA from time to time in respect of Firefighters' Pension Schemes (Scotland) and related schemes, and the dates on which these factors have been sent to the client and implemented by the client. Also, the key assumptions underlying the factors are set out in this spreadsheet. It should not be used or relied on for any other purpose and GAD has no liability for any act or omission taken on the basis of this spreadsheet.  In particular, it does not constitute an instruction or manual for plan administration purposes, and it does not cover the implementation or backdating of factors other than to specify the factor implementation date (if provided by Scottish Public Pensions Agency ("SPPA"))].   
GAD has no liability for any changes made to this spreadsheet whilst being used by Scottish Public Pensions Agency ("SPPA") or any other third party.
This spreadsheet should not be made available online without the express permission of GAD. 
This spreadsheet is password protected. 
</t>
  </si>
  <si>
    <t>Version Control</t>
  </si>
  <si>
    <t>Version control</t>
  </si>
  <si>
    <t xml:space="preserve">This sheet is intended to assist SPPA in understanding which factors have changed and when. </t>
  </si>
  <si>
    <t>Version control on this sheet commences with the 2017/18 factor review (version 2018-1)</t>
  </si>
  <si>
    <t>Version 20190308</t>
  </si>
  <si>
    <t>Provides the following new factor tables:</t>
  </si>
  <si>
    <t>none</t>
  </si>
  <si>
    <t>Provides the following revised factors:</t>
  </si>
  <si>
    <t>201 - 215, 301 - 312</t>
  </si>
  <si>
    <t>(added on 17/1/19)</t>
  </si>
  <si>
    <t>x-701, x-702 and x-801. Note that x-703 and x-704 have not changed.</t>
  </si>
  <si>
    <t>added on 24/1/2017</t>
  </si>
  <si>
    <t>216-221. Note tables 216 - 219 have been withdrawn</t>
  </si>
  <si>
    <t>added on 24/1/19</t>
  </si>
  <si>
    <t>601-622, 626-627</t>
  </si>
  <si>
    <t>added on 25/1/19</t>
  </si>
  <si>
    <t>401 - 407</t>
  </si>
  <si>
    <t>added on 15/2/19</t>
  </si>
  <si>
    <t>501-504</t>
  </si>
  <si>
    <t>added on 8/3/19</t>
  </si>
  <si>
    <t>313-317, 321-331. Pension Debit adjustment and pension credit factors.</t>
  </si>
  <si>
    <t>Confirms that the following factor table is no longer required by SPPA:</t>
  </si>
  <si>
    <t>Factors still to follow:</t>
  </si>
  <si>
    <t>Methodology changes:</t>
  </si>
  <si>
    <t>Date modified:</t>
  </si>
  <si>
    <t>Michael Rae, GAD</t>
  </si>
  <si>
    <t>Version 2023-01</t>
  </si>
  <si>
    <t>Provides the following updated factor tables:</t>
  </si>
  <si>
    <t>x-201 to x-215, x-301 to x-317, x-321 to x-331</t>
  </si>
  <si>
    <t>Date Modified:</t>
  </si>
  <si>
    <t>Version 2023-02</t>
  </si>
  <si>
    <t xml:space="preserve"> x-220 to x-221, x-401 to x-407
</t>
  </si>
  <si>
    <t>Withdrawn factor tables:</t>
  </si>
  <si>
    <t xml:space="preserve"> x-216 to x-219 (final salary transfer in tables)</t>
  </si>
  <si>
    <t>Version 2023-03</t>
  </si>
  <si>
    <t>x-501 to x-504
x-601 to x-622 
x-626 to x-627</t>
  </si>
  <si>
    <t>Version 2023-04</t>
  </si>
  <si>
    <t>x-701 to x-702,
x-608 (table range extended)</t>
  </si>
  <si>
    <t>x-703 to x-704  (Purchase of Increased Benefits - 2006 scheme), 
x-801 (CPD factors)</t>
  </si>
  <si>
    <t>Version 2025-01</t>
  </si>
  <si>
    <t>x-507</t>
  </si>
  <si>
    <t>x-606, x-607, x-626, x-627</t>
  </si>
  <si>
    <t>Other changes:</t>
  </si>
  <si>
    <t>The key assumptions underlying the factors have been added on a separate tab called "Assumptions".</t>
  </si>
  <si>
    <t xml:space="preserve">Summary of Factors </t>
  </si>
  <si>
    <t>x=0</t>
  </si>
  <si>
    <t>x=1</t>
  </si>
  <si>
    <t>x=2</t>
  </si>
  <si>
    <t>Fire_S</t>
  </si>
  <si>
    <t>100 Series - Club Transfer</t>
  </si>
  <si>
    <t>x-</t>
  </si>
  <si>
    <t>200 Series - Non Club Transfers</t>
  </si>
  <si>
    <t>300 Series - Pension Sharing on divorce</t>
  </si>
  <si>
    <t>400 Series - Early or Late Retirement</t>
  </si>
  <si>
    <t>500 Series - Commutation</t>
  </si>
  <si>
    <t>600 Series - Scheme Pays</t>
  </si>
  <si>
    <t>700 Series - Additional Benefits or Additional Contributions</t>
  </si>
  <si>
    <t>800 Series - Other Scheme Specific</t>
  </si>
  <si>
    <t>DO NOT REMOVE WORKSHEET</t>
  </si>
  <si>
    <t>BaseTablesList</t>
  </si>
  <si>
    <t>ImprovementsList</t>
  </si>
  <si>
    <t>PCFA00</t>
  </si>
  <si>
    <t>CMI2016F-07-1pt5</t>
  </si>
  <si>
    <t>PCMA00</t>
  </si>
  <si>
    <t>CMI2016M-07-1pt5</t>
  </si>
  <si>
    <t>PFA80</t>
  </si>
  <si>
    <t>Long Cohort</t>
  </si>
  <si>
    <t>PFA92</t>
  </si>
  <si>
    <t>Medium Cohort</t>
  </si>
  <si>
    <t>PFA92 - 08</t>
  </si>
  <si>
    <t>PFA80imp</t>
  </si>
  <si>
    <t>PFA92-10</t>
  </si>
  <si>
    <t>PMA80</t>
  </si>
  <si>
    <t>PMA80imp</t>
  </si>
  <si>
    <t>PMA92</t>
  </si>
  <si>
    <t>PMA92 - 08</t>
  </si>
  <si>
    <t>Short Cohort</t>
  </si>
  <si>
    <t>PMA92-10</t>
  </si>
  <si>
    <t>SMPI-2018imp</t>
  </si>
  <si>
    <t>PNFA00</t>
  </si>
  <si>
    <t>UKF2004imp</t>
  </si>
  <si>
    <t>PNFA00-06</t>
  </si>
  <si>
    <t>UKF2006imp</t>
  </si>
  <si>
    <t>PNFA00-08</t>
  </si>
  <si>
    <t>UKF2006imp_HLE</t>
  </si>
  <si>
    <t>PNFA00-10</t>
  </si>
  <si>
    <t>UKF2006imp_LLE</t>
  </si>
  <si>
    <t>PNMA00</t>
  </si>
  <si>
    <t>UKF2008imp</t>
  </si>
  <si>
    <t>PNMA00-06</t>
  </si>
  <si>
    <t>UKF2010imp</t>
  </si>
  <si>
    <t>PNMA00-08</t>
  </si>
  <si>
    <t>UKF2012imp</t>
  </si>
  <si>
    <t>PNMA00-10</t>
  </si>
  <si>
    <t>UKF2014imp</t>
  </si>
  <si>
    <t>S1DFA</t>
  </si>
  <si>
    <t>UKf2016HLEimp</t>
  </si>
  <si>
    <t>S1DFA-06</t>
  </si>
  <si>
    <t>UKF2016imp</t>
  </si>
  <si>
    <t>S1DFA-08</t>
  </si>
  <si>
    <t>UKf2016LLEimp</t>
  </si>
  <si>
    <t>S1DFA-10</t>
  </si>
  <si>
    <t>UKM2004imp</t>
  </si>
  <si>
    <t>S1DFA-12</t>
  </si>
  <si>
    <t>UKM2006imp</t>
  </si>
  <si>
    <t>S1DFA-14</t>
  </si>
  <si>
    <t>UKM2006imp_HLE</t>
  </si>
  <si>
    <t>S1DFA-16</t>
  </si>
  <si>
    <t>UKM2006imp_LLE</t>
  </si>
  <si>
    <t>S1DFA-L</t>
  </si>
  <si>
    <t>UKM2008imp</t>
  </si>
  <si>
    <t>S1DFA-L-06</t>
  </si>
  <si>
    <t>UKM2010imp</t>
  </si>
  <si>
    <t>S1DFA-L-08</t>
  </si>
  <si>
    <t>UKM2012imp</t>
  </si>
  <si>
    <t>S1DFA-L-10</t>
  </si>
  <si>
    <t>UKM2014imp</t>
  </si>
  <si>
    <t>S1DFA-L-12</t>
  </si>
  <si>
    <t>UKm2016HLEimp</t>
  </si>
  <si>
    <t>S1IFA</t>
  </si>
  <si>
    <t>UKM2016imp</t>
  </si>
  <si>
    <t>S1IFA-06</t>
  </si>
  <si>
    <t>UKm2016LLEimp</t>
  </si>
  <si>
    <t>S1IFA-08</t>
  </si>
  <si>
    <t>None</t>
  </si>
  <si>
    <t>S1IFA-10</t>
  </si>
  <si>
    <t>S1IFA-12</t>
  </si>
  <si>
    <t>S1IFA-14</t>
  </si>
  <si>
    <t>S1IFA-16</t>
  </si>
  <si>
    <t>S1IFA-STSS-16</t>
  </si>
  <si>
    <t>S1IFA-TPS-16</t>
  </si>
  <si>
    <t>S1IMA</t>
  </si>
  <si>
    <t>S1IMA-06</t>
  </si>
  <si>
    <t>S1IMA-08</t>
  </si>
  <si>
    <t>S1IMA-10</t>
  </si>
  <si>
    <t>S1IMA-12</t>
  </si>
  <si>
    <t>S1IMA-14</t>
  </si>
  <si>
    <t>S1IMA-16</t>
  </si>
  <si>
    <t>S1IMA-STSS-16</t>
  </si>
  <si>
    <t>S1IMA-TPS-16</t>
  </si>
  <si>
    <t>S1NFA</t>
  </si>
  <si>
    <t>S1NFA-06</t>
  </si>
  <si>
    <t>S1NFA-08</t>
  </si>
  <si>
    <t>S1NFA-10</t>
  </si>
  <si>
    <t>S1NFA-12</t>
  </si>
  <si>
    <t>S1NFA-14</t>
  </si>
  <si>
    <t>S1NFA-16</t>
  </si>
  <si>
    <t>S1NFA-L</t>
  </si>
  <si>
    <t>S1NFA-L-06</t>
  </si>
  <si>
    <t>S1NFA-L-08</t>
  </si>
  <si>
    <t>S1NFA-L-10</t>
  </si>
  <si>
    <t>S1NFA-L-12</t>
  </si>
  <si>
    <t>S1NFA-L-14</t>
  </si>
  <si>
    <t>S1NFA-L-16</t>
  </si>
  <si>
    <t>S1NFA-L-STSS</t>
  </si>
  <si>
    <t>S1NFA-L-STSS-06</t>
  </si>
  <si>
    <t>S1NFA-L-STSS-08</t>
  </si>
  <si>
    <t>S1NFA-L-STSS-10</t>
  </si>
  <si>
    <t>S1NFA-L-STSS-12</t>
  </si>
  <si>
    <t>S1NFA-L-STSS-14</t>
  </si>
  <si>
    <t>S1NFA-L-STSS-16</t>
  </si>
  <si>
    <t>S1NFA-L-TPS</t>
  </si>
  <si>
    <t>S1NFA-L-TPS-06</t>
  </si>
  <si>
    <t>S1NFA-L-TPS-08</t>
  </si>
  <si>
    <t>S1NFA-L-TPS-10</t>
  </si>
  <si>
    <t>S1NFA-L-TPS-12</t>
  </si>
  <si>
    <t>S1NFA-L-TPS-14</t>
  </si>
  <si>
    <t>S1NFA-L-TPS-16</t>
  </si>
  <si>
    <t>S1NMA</t>
  </si>
  <si>
    <t>S1NMA-06</t>
  </si>
  <si>
    <t>S1NMA-08</t>
  </si>
  <si>
    <t>S1NMA-10</t>
  </si>
  <si>
    <t>S1NMA-12</t>
  </si>
  <si>
    <t>S1NMA-14</t>
  </si>
  <si>
    <t>S1NMA-16</t>
  </si>
  <si>
    <t>S1NMA-L</t>
  </si>
  <si>
    <t>S1NMA-L-06</t>
  </si>
  <si>
    <t>S1NMA-L-08</t>
  </si>
  <si>
    <t>S1NMA-L-10</t>
  </si>
  <si>
    <t>S1NMA-L-12</t>
  </si>
  <si>
    <t>S1NMA-L-14</t>
  </si>
  <si>
    <t>S1NMA-L-16</t>
  </si>
  <si>
    <t>S1PFA</t>
  </si>
  <si>
    <t>S1PFA-06</t>
  </si>
  <si>
    <t>S1PFA-08</t>
  </si>
  <si>
    <t>S1PFA-10</t>
  </si>
  <si>
    <t>S1PFA-12</t>
  </si>
  <si>
    <t>S1PFA-14</t>
  </si>
  <si>
    <t>S1PFA-16</t>
  </si>
  <si>
    <t>S1PMA</t>
  </si>
  <si>
    <t>S1PMA-06</t>
  </si>
  <si>
    <t>S1PMA-08</t>
  </si>
  <si>
    <t>S1PMA-10</t>
  </si>
  <si>
    <t>S1PMA-12</t>
  </si>
  <si>
    <t>S1PMA-14</t>
  </si>
  <si>
    <t>S1PMA-16</t>
  </si>
  <si>
    <t>S2DFA</t>
  </si>
  <si>
    <t>S2DFA-12</t>
  </si>
  <si>
    <t>S2DFA-14</t>
  </si>
  <si>
    <t>S2DFA-16</t>
  </si>
  <si>
    <t>S2DFL</t>
  </si>
  <si>
    <t>S2DFL-12</t>
  </si>
  <si>
    <t>S2DFL-16</t>
  </si>
  <si>
    <t>S2IFA</t>
  </si>
  <si>
    <t>S2IFA-12</t>
  </si>
  <si>
    <t>S2IFA-14</t>
  </si>
  <si>
    <t>S2IFA-16</t>
  </si>
  <si>
    <t>S2IMA</t>
  </si>
  <si>
    <t>S2IMA-12</t>
  </si>
  <si>
    <t>S2IMA-14</t>
  </si>
  <si>
    <t>S2IMA-16</t>
  </si>
  <si>
    <t>S2NFA</t>
  </si>
  <si>
    <t>S2NFA-12</t>
  </si>
  <si>
    <t>S2NFA-14</t>
  </si>
  <si>
    <t>S2NFA-16</t>
  </si>
  <si>
    <t>S2NFA-CMI</t>
  </si>
  <si>
    <t>S2NMA</t>
  </si>
  <si>
    <t>S2NMA_L-16</t>
  </si>
  <si>
    <t xml:space="preserve">S2NMA-12 </t>
  </si>
  <si>
    <t>S2NMA-14</t>
  </si>
  <si>
    <t>S2NMA-16</t>
  </si>
  <si>
    <t>S2NMA-CMI</t>
  </si>
  <si>
    <t>S2PFA</t>
  </si>
  <si>
    <t>S2PFA-12</t>
  </si>
  <si>
    <t>S2PFA-14</t>
  </si>
  <si>
    <t>S2PFA-16</t>
  </si>
  <si>
    <t>S2PFL</t>
  </si>
  <si>
    <t>S2PFL-12</t>
  </si>
  <si>
    <t>S2PFL-16</t>
  </si>
  <si>
    <t>S2PMA</t>
  </si>
  <si>
    <t>S2PMA-12</t>
  </si>
  <si>
    <t>S2PMA-14</t>
  </si>
  <si>
    <t>S2PMA-16</t>
  </si>
  <si>
    <t>S2PML</t>
  </si>
  <si>
    <t>S2PML-12</t>
  </si>
  <si>
    <t>S2PML-16</t>
  </si>
  <si>
    <t>SMPI-2018</t>
  </si>
  <si>
    <t>UKF</t>
  </si>
  <si>
    <t>UKF2004</t>
  </si>
  <si>
    <t>UKF2006</t>
  </si>
  <si>
    <t>UKF2008</t>
  </si>
  <si>
    <t>UKF2010</t>
  </si>
  <si>
    <t>UKF2012</t>
  </si>
  <si>
    <t>UKM</t>
  </si>
  <si>
    <t>UKM2004</t>
  </si>
  <si>
    <t>UKM2006</t>
  </si>
  <si>
    <t>UKM2008</t>
  </si>
  <si>
    <t>UKM2010</t>
  </si>
  <si>
    <t>UKM2012</t>
  </si>
  <si>
    <t>Link to Tables</t>
  </si>
  <si>
    <t>scheme</t>
  </si>
  <si>
    <t>Section</t>
  </si>
  <si>
    <t>Factor Type</t>
  </si>
  <si>
    <t>Gender</t>
  </si>
  <si>
    <t>Factor Age/Period Definition</t>
  </si>
  <si>
    <t>Section Number (x)</t>
  </si>
  <si>
    <t>Series Number</t>
  </si>
  <si>
    <t>Table Reference
(Section-Series Number)</t>
  </si>
  <si>
    <t>Table Reference in Guidance</t>
  </si>
  <si>
    <t>Related Factor Table Reference (where the factor uses the same table as another factor in this spreadsheet)</t>
  </si>
  <si>
    <t>Date Factors Issued to SPPA</t>
  </si>
  <si>
    <t>Date Factors Implemented (if known)</t>
  </si>
  <si>
    <t>Assumption set</t>
  </si>
  <si>
    <t>Factor Status</t>
  </si>
  <si>
    <t>Table ID</t>
  </si>
  <si>
    <t>Source</t>
  </si>
  <si>
    <t>UserID</t>
  </si>
  <si>
    <t>Time Stamp</t>
  </si>
  <si>
    <t>CETV</t>
  </si>
  <si>
    <t>Transfer value factors for deferred benefits payable from 60</t>
  </si>
  <si>
    <t>Male</t>
  </si>
  <si>
    <t>Age last birthday at relevant date</t>
  </si>
  <si>
    <t>2-201</t>
  </si>
  <si>
    <t>Table A1</t>
  </si>
  <si>
    <t>The Firefighters’ Pension Scheme (Scotland) 1992
Statutory Cash Equivalent Transfer Values and Club Transfers Out
Dated 3 May 2020</t>
  </si>
  <si>
    <t>2023 factor review set</t>
  </si>
  <si>
    <t>Issued</t>
  </si>
  <si>
    <t>FIRE_S_2-201</t>
  </si>
  <si>
    <t>\\Gad-ast\ast\Factors\2017\FIRE_S\SPPA output\Tranche 1_2.4%\FIRE S CETV bespoke outputs - A + B - C v0.03 T1v6 - New E with S_corrected GMP NI mod(old2.4%)_SCAPE 2.4%.xlsm</t>
  </si>
  <si>
    <t>Meera</t>
  </si>
  <si>
    <t>Female</t>
  </si>
  <si>
    <t>2-202</t>
  </si>
  <si>
    <t>Table A2</t>
  </si>
  <si>
    <t>FIRE_S_2-202</t>
  </si>
  <si>
    <t>\\Gad-ast\ast\Factors\2017\FIRE_S\Client output\Tranche 1_2.4%\FIRE S CETV bespoke outputs - A + B - C v0.03 T1v6 - New E with S_corrected GMP NI mod(old2.4%)_SCAPE 2.4%.xlsm</t>
  </si>
  <si>
    <t>Transfer value factors for deferred benefits payable from 65</t>
  </si>
  <si>
    <t>1-203</t>
  </si>
  <si>
    <t>The New Firefighters’ Pension Scheme 2006 (Scotland)
Individual Cash Equivalent Transfers
Dated 3 May 2020</t>
  </si>
  <si>
    <t>FIRE_S_1-203</t>
  </si>
  <si>
    <t>1-204</t>
  </si>
  <si>
    <t>FIRE_S_1-204</t>
  </si>
  <si>
    <t>Transfer value factors for deferred benefits payable from 65 - Females ages 60 and above</t>
  </si>
  <si>
    <t>1-205</t>
  </si>
  <si>
    <t>Table A3</t>
  </si>
  <si>
    <t>FIRE_S_1-205</t>
  </si>
  <si>
    <t>1-206</t>
  </si>
  <si>
    <t>Table B1</t>
  </si>
  <si>
    <t>FIRE_S_1-206</t>
  </si>
  <si>
    <t>1-207</t>
  </si>
  <si>
    <t>Table B2</t>
  </si>
  <si>
    <t>FIRE_S_1-207</t>
  </si>
  <si>
    <t>CETV transfer factors based on DPA 65</t>
  </si>
  <si>
    <t>0-208</t>
  </si>
  <si>
    <t>Table 3</t>
  </si>
  <si>
    <t>The Firefighters’ Pension Scheme (Scotland) 2015
Individual Cash Equivalent Transfers
Dated 30 January 2020</t>
  </si>
  <si>
    <t>FIRE_S_0-208</t>
  </si>
  <si>
    <t>0-209</t>
  </si>
  <si>
    <t>Table 4</t>
  </si>
  <si>
    <t>FIRE_S_0-209</t>
  </si>
  <si>
    <t>CETV transfer factors based on DPA 66</t>
  </si>
  <si>
    <t>0-210</t>
  </si>
  <si>
    <t>Table 5</t>
  </si>
  <si>
    <t>FIRE_S_0-210</t>
  </si>
  <si>
    <t>0-211</t>
  </si>
  <si>
    <t>Table 6</t>
  </si>
  <si>
    <t>FIRE_S_0-211</t>
  </si>
  <si>
    <t>CETV transfer factors based on DPA 67</t>
  </si>
  <si>
    <t>0-212</t>
  </si>
  <si>
    <t>Table 7</t>
  </si>
  <si>
    <t>FIRE_S_0-212</t>
  </si>
  <si>
    <t>0-213</t>
  </si>
  <si>
    <t>Table 8</t>
  </si>
  <si>
    <t>FIRE_S_0-213</t>
  </si>
  <si>
    <t>CETV transfer factors based on DPA 68</t>
  </si>
  <si>
    <t>0-214</t>
  </si>
  <si>
    <t>Table 9</t>
  </si>
  <si>
    <t>FIRE_S_0-214</t>
  </si>
  <si>
    <t>0-215</t>
  </si>
  <si>
    <t>Table 10</t>
  </si>
  <si>
    <t>FIRE_S_0-215</t>
  </si>
  <si>
    <t>TV In (non-club)</t>
  </si>
  <si>
    <t>Factors for non-club transfers - in based on NPA60</t>
  </si>
  <si>
    <t>x-220</t>
  </si>
  <si>
    <t>Table NM60</t>
  </si>
  <si>
    <t>x-221</t>
  </si>
  <si>
    <t>Table NF60</t>
  </si>
  <si>
    <t>PenCE</t>
  </si>
  <si>
    <t>Pensioner cash equivalent factors for divorce purposes - retirement not on grounds of ill health</t>
  </si>
  <si>
    <t>2-301</t>
  </si>
  <si>
    <t>Table F1</t>
  </si>
  <si>
    <t>The Firefighters’ Pension Scheme (Scotland) 1992
Pensioner cash equivalents on divorce, pension credits and pension debits
Dated 3 May 2020</t>
  </si>
  <si>
    <t>FIRE_S_2-301</t>
  </si>
  <si>
    <t>2-302</t>
  </si>
  <si>
    <t>Table F2</t>
  </si>
  <si>
    <t>FIRE_S_2-302</t>
  </si>
  <si>
    <t>Pensioner cash equivalent factors for divorce purposes - retirement on grounds of ill health</t>
  </si>
  <si>
    <t>2-303</t>
  </si>
  <si>
    <t>Table G1</t>
  </si>
  <si>
    <t>FIRE_S_2-303</t>
  </si>
  <si>
    <t>2-304</t>
  </si>
  <si>
    <t>Table G2</t>
  </si>
  <si>
    <t>FIRE_S_2-304</t>
  </si>
  <si>
    <t>1-305</t>
  </si>
  <si>
    <t>The New Firefighters’ Pension Scheme (Scotland) 2006
Pensioner cash equivalents on divorce, pension credits and pension debits
Dated 3 May 2020</t>
  </si>
  <si>
    <t>FIRE_S_1-305</t>
  </si>
  <si>
    <t>1-306</t>
  </si>
  <si>
    <t>FIRE_S_1-306</t>
  </si>
  <si>
    <t>1-307</t>
  </si>
  <si>
    <t>FIRE_S_1-307</t>
  </si>
  <si>
    <t>1-308</t>
  </si>
  <si>
    <t>FIRE_S_1-308</t>
  </si>
  <si>
    <t>0-309</t>
  </si>
  <si>
    <t>The Firefighters’ Pension Scheme 2015 (Scotland)
Pension Sharing on Divorce
Dated 30 January 2020</t>
  </si>
  <si>
    <t>FIRE_S_0-309</t>
  </si>
  <si>
    <t>0-310</t>
  </si>
  <si>
    <t>FIRE_S_0-310</t>
  </si>
  <si>
    <t>Ill health pensioner cash equivalent factors for divorce purposes - retirement on grounds of ill health</t>
  </si>
  <si>
    <t>0-311</t>
  </si>
  <si>
    <t>FIRE_S_0-311</t>
  </si>
  <si>
    <t>0-312</t>
  </si>
  <si>
    <t>FIRE_S_0-312</t>
  </si>
  <si>
    <t>Pension Credit</t>
  </si>
  <si>
    <t>Factors for calculating the pension credit</t>
  </si>
  <si>
    <t>Male and Female</t>
  </si>
  <si>
    <t>x-313</t>
  </si>
  <si>
    <t>Table J</t>
  </si>
  <si>
    <t>x-314</t>
  </si>
  <si>
    <t>Factors for calculating the pension credit (special members)</t>
  </si>
  <si>
    <t>x-315</t>
  </si>
  <si>
    <t>Table J1</t>
  </si>
  <si>
    <t>Factors for calculating pension credit - Females</t>
  </si>
  <si>
    <t>x-316</t>
  </si>
  <si>
    <t>Table C1</t>
  </si>
  <si>
    <t>Factors for calculating pension credit - Males</t>
  </si>
  <si>
    <t>x-317</t>
  </si>
  <si>
    <t>Table C2</t>
  </si>
  <si>
    <t>Pension Debit</t>
  </si>
  <si>
    <t>Reduction to pension debit on retirement before age 60 - Adjustment to pension</t>
  </si>
  <si>
    <t>Unisex</t>
  </si>
  <si>
    <t>Age of the member when benefits come into payment</t>
  </si>
  <si>
    <t>x-321</t>
  </si>
  <si>
    <t>Table L1</t>
  </si>
  <si>
    <t>Increase to pension debit on retirement after age 60 - Adjustment to pension</t>
  </si>
  <si>
    <t>x-322</t>
  </si>
  <si>
    <t>Table L2</t>
  </si>
  <si>
    <t>Reduction to pension debit on ill health retirement - Adjustment to pension</t>
  </si>
  <si>
    <t>x-323</t>
  </si>
  <si>
    <t>Table M1</t>
  </si>
  <si>
    <t>Reduction to pension debit on retirement before age 65</t>
  </si>
  <si>
    <t>Age of the member in years and complete months when benefits come into payment</t>
  </si>
  <si>
    <t>x-324</t>
  </si>
  <si>
    <t>Reduction to pension debit on retirement before age 60 (special members)</t>
  </si>
  <si>
    <t>x-325</t>
  </si>
  <si>
    <t>Table L1S</t>
  </si>
  <si>
    <t>Increase to pension debit on retirement after age 65</t>
  </si>
  <si>
    <t>x-326</t>
  </si>
  <si>
    <t>Increase to pension debit on retirement after age 60 (special members)</t>
  </si>
  <si>
    <t>x-327</t>
  </si>
  <si>
    <t>Table L2S</t>
  </si>
  <si>
    <t>Reduction to pension debit on ill health retirement</t>
  </si>
  <si>
    <t>x-328</t>
  </si>
  <si>
    <t>Reduction to pension debit on ill health retirement (special members)</t>
  </si>
  <si>
    <t>x-329</t>
  </si>
  <si>
    <t>Table M1S</t>
  </si>
  <si>
    <t>Early payment reduction - males and females (normal health)</t>
  </si>
  <si>
    <t xml:space="preserve">Years until DPA at date of retirement </t>
  </si>
  <si>
    <t>x-330</t>
  </si>
  <si>
    <t>Table D</t>
  </si>
  <si>
    <t>Early payment reduction - males and females (ill-health)</t>
  </si>
  <si>
    <t>x-331</t>
  </si>
  <si>
    <t>Table E</t>
  </si>
  <si>
    <t>ERF</t>
  </si>
  <si>
    <t>2006 scheme - Early Retirement Factors</t>
  </si>
  <si>
    <t>x-401</t>
  </si>
  <si>
    <t>Table A</t>
  </si>
  <si>
    <t>New Firefighters' Pension Scheme
Early Retirement Factors
Dated 22 November 2019</t>
  </si>
  <si>
    <t xml:space="preserve">2015 scheme- Active member accounts </t>
  </si>
  <si>
    <t>Period to the active member's normal pension age</t>
  </si>
  <si>
    <t>x-402</t>
  </si>
  <si>
    <t>The Firefighters' Pension Scheme (Scotland) 2015
Early Payment Reductions
Dated 27 November 2019</t>
  </si>
  <si>
    <t xml:space="preserve">2015 scheme - Deferred member accounts </t>
  </si>
  <si>
    <t>Period to the member's deferred pension age</t>
  </si>
  <si>
    <t>x-403</t>
  </si>
  <si>
    <t>LRF</t>
  </si>
  <si>
    <t>2015 scheme - Age addition percentages - active member account</t>
  </si>
  <si>
    <t>Age at Start of Scheme Year</t>
  </si>
  <si>
    <t>x-404</t>
  </si>
  <si>
    <t>The Firefighters' Pension Scheme (Scotland) 2015
Age Additions and Assumed Age Additions
Dated 26 November 2019</t>
  </si>
  <si>
    <t>2015 scheme - Age addition percentages - added pension account</t>
  </si>
  <si>
    <t>x-405</t>
  </si>
  <si>
    <t>Table B</t>
  </si>
  <si>
    <t>2015 scheme - Assumed age addition percentages - active member account</t>
  </si>
  <si>
    <t>Age (in complete years at the start of the Scheme Year or normal pension age if later)
Term in months between normal pension age (or start of Scheme Year if later) and date of leaving or retirement</t>
  </si>
  <si>
    <t>x-406</t>
  </si>
  <si>
    <t>Table C</t>
  </si>
  <si>
    <t>2015 scheme - Assumed age addition percentages - added pension account</t>
  </si>
  <si>
    <t>x-407</t>
  </si>
  <si>
    <t>1992/2006</t>
  </si>
  <si>
    <t>Triv Comm</t>
  </si>
  <si>
    <t xml:space="preserve">Factors for commutation of small pension </t>
  </si>
  <si>
    <t>Age in completed years</t>
  </si>
  <si>
    <t>x-501</t>
  </si>
  <si>
    <t>Table 1</t>
  </si>
  <si>
    <t>Firefighters' Pension Scheme (Scotland): 1992 and 2007 schemes
Trivial Commutation and Capitalisation for Death Gratuities
Dated 29 January 2020</t>
  </si>
  <si>
    <t>Factors for commutation of small pension and for capitalisation of survivor pension for determination of death gratuity</t>
  </si>
  <si>
    <t>x-502</t>
  </si>
  <si>
    <t>Table 2</t>
  </si>
  <si>
    <t xml:space="preserve">Trivial commutation factors for former firefighters </t>
  </si>
  <si>
    <t>x-503</t>
  </si>
  <si>
    <t xml:space="preserve">The Firefighters' Pension Scheme 2015 (Scotland)
Commutation of Small Pensions
Dated 29 January 2020 </t>
  </si>
  <si>
    <t>Trivial commutation for surviving spouse or partner</t>
  </si>
  <si>
    <t>x-504</t>
  </si>
  <si>
    <t>Commutation</t>
  </si>
  <si>
    <t>Factors for commutation of pension to lump sum (for all members except pension credit members)</t>
  </si>
  <si>
    <t>Age in years and completed months on day pension commences</t>
  </si>
  <si>
    <t>x-505</t>
  </si>
  <si>
    <t>Firefighters’ Pension Scheme (1992) (Scotland)
Commutation on retirement
Dated 3 April 2023</t>
  </si>
  <si>
    <t>Factors for commutation of pension to lump sum for pension credit members</t>
  </si>
  <si>
    <t>x-506</t>
  </si>
  <si>
    <t>Table 1A</t>
  </si>
  <si>
    <t>Scheme Pays AA</t>
  </si>
  <si>
    <t>Factors for calculating annual allowance pension debit for members below age 60</t>
  </si>
  <si>
    <t>Age last birthday at implementation date</t>
  </si>
  <si>
    <t>x-601</t>
  </si>
  <si>
    <t xml:space="preserve">Firefighters' Pension Scheme (Scotland) 1992 Scheme
Tax Charge Debits
Dated 22 April 2020 </t>
  </si>
  <si>
    <t>x-602</t>
  </si>
  <si>
    <t>Retirement timing factor - annual allowance pension debit on normal health before age 60</t>
  </si>
  <si>
    <t>x-603</t>
  </si>
  <si>
    <t>Retirement timing factor - annual allowance pension debit on normal health after age 60</t>
  </si>
  <si>
    <t>x-604</t>
  </si>
  <si>
    <t>Retirement timing factor - annual allowance pension debit on ill health retirement before age 60</t>
  </si>
  <si>
    <t>x-605</t>
  </si>
  <si>
    <t>Scheme Pays LTA</t>
  </si>
  <si>
    <t>Factors for calculating Lifetime Allowance debit</t>
  </si>
  <si>
    <t>Age last birthday at retirement</t>
  </si>
  <si>
    <t>x-606</t>
  </si>
  <si>
    <t>Withdrawn</t>
  </si>
  <si>
    <t>Factors for calculating Lifetime Allowance debit (retirement in ill health)</t>
  </si>
  <si>
    <t>x-607</t>
  </si>
  <si>
    <t>Factors for calculating annual allowance debit</t>
  </si>
  <si>
    <t>x-608</t>
  </si>
  <si>
    <t xml:space="preserve">New Firefighters' Pension Scheme (Scotland) 2007
Tax charge debits
Dated 30 August 2019 </t>
  </si>
  <si>
    <t>28/07/2023 (extended 27/09/23)</t>
  </si>
  <si>
    <t>Retirement timing factor - annual allowance pension debit on retirement before age 65 - retirement not on grounds of ill health</t>
  </si>
  <si>
    <t>x-609</t>
  </si>
  <si>
    <t>Retirement timing factor - annual allowance pension debit on retirement before age 60 (Special members) - retirement not on grounds of ill health</t>
  </si>
  <si>
    <t>x-610</t>
  </si>
  <si>
    <t>Table B1S</t>
  </si>
  <si>
    <t>Retirement timing factor - annual allowance pension debit on retirement after age 65 (retirement not on grounds of ill health)</t>
  </si>
  <si>
    <t>x-611</t>
  </si>
  <si>
    <t>Retirement timing factor - annual allowance pension debit on retirement after age 60 - Special members(retirement not on grounds of ill health)</t>
  </si>
  <si>
    <t>x-612</t>
  </si>
  <si>
    <t>Table B2S</t>
  </si>
  <si>
    <t>Retirement timing factor - annual allowance pension debit on ill health retirement before age 65 - Adjustment to pension</t>
  </si>
  <si>
    <t>x-613</t>
  </si>
  <si>
    <t>Retirement timing factor - annual allowance pension debit on ill health retirement before age 60 (Special members)</t>
  </si>
  <si>
    <t>x-614</t>
  </si>
  <si>
    <t>Table CS</t>
  </si>
  <si>
    <t>x-615</t>
  </si>
  <si>
    <t>Factors for calculating lifetime allowance debit (retirement in ill health)</t>
  </si>
  <si>
    <t>x-616</t>
  </si>
  <si>
    <t>Scheme pays factors</t>
  </si>
  <si>
    <t>x-617</t>
  </si>
  <si>
    <t xml:space="preserve">The Firefighters' Pension Scheme 2015 (Scotland)
Annual Allowance Charges: Scheme Pays offsets
Dated 30 August 2019 </t>
  </si>
  <si>
    <t>x-618</t>
  </si>
  <si>
    <t>Years until deferred pension age at date of retirement</t>
  </si>
  <si>
    <t>x-619</t>
  </si>
  <si>
    <t>Years until DPA at date of retirement</t>
  </si>
  <si>
    <t>x-620</t>
  </si>
  <si>
    <t>Age pensioner pension offset factors</t>
  </si>
  <si>
    <t>x-621</t>
  </si>
  <si>
    <t>Ill health pensioner pension offset factors</t>
  </si>
  <si>
    <t>x-622</t>
  </si>
  <si>
    <t>Table D1</t>
  </si>
  <si>
    <t>Scheme pays LTA</t>
  </si>
  <si>
    <t>Factors for calculating LTA debit</t>
  </si>
  <si>
    <t>Male &amp; Female</t>
  </si>
  <si>
    <t>x-626</t>
  </si>
  <si>
    <t xml:space="preserve">The Firefighters' Pension Scheme 2015 (Scotland)
Lifetime Allowance pension debit
Dated 30 August 2019 </t>
  </si>
  <si>
    <t>Factors for calculating LTA debit (ill health retirement)</t>
  </si>
  <si>
    <t>x-627</t>
  </si>
  <si>
    <t>Added pension</t>
  </si>
  <si>
    <t>Added Pension Lump Sum factors</t>
  </si>
  <si>
    <t>Age Last Birthday</t>
  </si>
  <si>
    <t>x-701</t>
  </si>
  <si>
    <t>The Firefighters' Pension Scheme (Scotland) 2015
Purchase of Additional Pension - Factors and Guidance
Dated 26 November 2019</t>
  </si>
  <si>
    <t>Added pension revaluation factors</t>
  </si>
  <si>
    <t>Number of Complete Scheme Years before NRA</t>
  </si>
  <si>
    <t>x-702</t>
  </si>
  <si>
    <t>Data Item</t>
  </si>
  <si>
    <t>Factor Table Information</t>
  </si>
  <si>
    <t>Client</t>
  </si>
  <si>
    <t>Enter the client name eg NHSPS_EW</t>
  </si>
  <si>
    <t>Enter the section name eg NHSPS 2015</t>
  </si>
  <si>
    <t>Enter the factor type (which should be consistent with the series header types found on the summary sheet (eg early or late retirement)</t>
  </si>
  <si>
    <t>Enter a description of the factor (eg use description from factor table in guidance)</t>
  </si>
  <si>
    <t>Enter either "unisex" or "m and f"</t>
  </si>
  <si>
    <t>Enter in age definition</t>
  </si>
  <si>
    <t>Section Number</t>
  </si>
  <si>
    <t>Enter section number (this relates to the number used to identify the scheme section - see top of summary tab for section number)</t>
  </si>
  <si>
    <t>Enter series number (this reflects the number in the relevant series eg if it’s the first ER/LR factor then it would be "401")</t>
  </si>
  <si>
    <t>Table Reference</t>
  </si>
  <si>
    <t>Enter table number (this is the section number plus the series number so we can identify the section and factor type eg if the section number for NHSPS 2015 was 0 and the factor was the first in the ER/LR factor series then this would be "0-401" entered here.</t>
  </si>
  <si>
    <t>Enter the table reference from the guidance notes</t>
  </si>
  <si>
    <t>If the factor table on this sheet is the same as another factor in the spreadsheet. Then enter that table reference here eg 0-.201. If this factor table is unique then put "n/a".</t>
  </si>
  <si>
    <t>Date Factors Issued to Client</t>
  </si>
  <si>
    <t>Enter the date the factors are issued to the client</t>
  </si>
  <si>
    <t xml:space="preserve">Enter the date the factors are implemented </t>
  </si>
  <si>
    <t>Enter whether table is inforce, withdrawn, refer to gad etc</t>
  </si>
  <si>
    <t>Copy the relevant factor table and foot notes here. Unisex or male factor table in this grey box.</t>
  </si>
  <si>
    <t>Assumptions underlying factors (Note 1 &amp; 2)</t>
  </si>
  <si>
    <t>Financial assumptions</t>
  </si>
  <si>
    <t>Nominal discount rate p.a.</t>
  </si>
  <si>
    <t>Consumer Price Indexation (CPI) p.a.</t>
  </si>
  <si>
    <t>Retail Price Indexation (RPI) - pre 2030 p.a.</t>
  </si>
  <si>
    <t>Not applicable</t>
  </si>
  <si>
    <t>Retail Price Indexation (RPI) - post 2030 p.a.</t>
  </si>
  <si>
    <t>Post 88 GMP increases p.a.</t>
  </si>
  <si>
    <t>Long term general earnings growth p.a.</t>
  </si>
  <si>
    <t>CARE scheme in service revaluation p.a.</t>
  </si>
  <si>
    <t>Discount rate net of CPI p.a.</t>
  </si>
  <si>
    <t>Discount rate net of post 88 GMP increases p.a.</t>
  </si>
  <si>
    <t>Allowance for short term salary increases</t>
  </si>
  <si>
    <t>Nil</t>
  </si>
  <si>
    <t>Pension increases in payment</t>
  </si>
  <si>
    <t>In line with the Pensions (Increase) Act 1971, currently CPI.</t>
  </si>
  <si>
    <t>Mortality after retirement assumptions</t>
  </si>
  <si>
    <t>Normal health pensioner - male</t>
  </si>
  <si>
    <t>126% of S3NMA_M</t>
  </si>
  <si>
    <t>Normal health pensioner - female</t>
  </si>
  <si>
    <t>126% of S3NFA_M</t>
  </si>
  <si>
    <t>Ill health pensioner - male</t>
  </si>
  <si>
    <t>Ill health pensioner - female</t>
  </si>
  <si>
    <t>Dependant - male</t>
  </si>
  <si>
    <t>Dependant - female</t>
  </si>
  <si>
    <t>114% of S3DFA</t>
  </si>
  <si>
    <t>Future mortality improvement tables</t>
  </si>
  <si>
    <t>ONS 2020 principal UK population projections.</t>
  </si>
  <si>
    <t>Year of use</t>
  </si>
  <si>
    <t>Age adjustments</t>
  </si>
  <si>
    <t>Other demographic assumptions</t>
  </si>
  <si>
    <t>Proportion of male members for unisex factors</t>
  </si>
  <si>
    <t>Proportion of male dependants for unisex factors</t>
  </si>
  <si>
    <t>Age difference between member and spouse/dependant/partner, where member is male</t>
  </si>
  <si>
    <t>3 years older than partner.</t>
  </si>
  <si>
    <t>Age difference between member and spouse/dependant/partner, where member is female</t>
  </si>
  <si>
    <t>3 years younger than partner.</t>
  </si>
  <si>
    <t>Proportion married or partnered</t>
  </si>
  <si>
    <t>Generally in line with proposed 2020 valuation assumptions (Note 3): 75% of member’s assumed married at retirement (80% assumed partnered).
100% for options where the member can purchase additional dependant benefits.</t>
  </si>
  <si>
    <t>Allowance for commutation</t>
  </si>
  <si>
    <t>Expense loading</t>
  </si>
  <si>
    <t>Allowance for short-term dependants pension</t>
  </si>
  <si>
    <t>Normal pension age in the 2015 scheme</t>
  </si>
  <si>
    <t>In line with HMT valuation directions.</t>
  </si>
  <si>
    <t>Rates of ill health retirement</t>
  </si>
  <si>
    <t>In line with proposed 2020 valuation assumptions (Note 3).</t>
  </si>
  <si>
    <t>Ill health benefit enhancements</t>
  </si>
  <si>
    <t>Mortality before retirement</t>
  </si>
  <si>
    <t>Rates of leaving service</t>
  </si>
  <si>
    <t>Retirement ages</t>
  </si>
  <si>
    <t>All retirements from active service assumed to take place at normal pension age. 
All retirements from deferred assumed to take place at deferred pension age.</t>
  </si>
  <si>
    <t>Salary scales</t>
  </si>
  <si>
    <t>Not applicable.</t>
  </si>
  <si>
    <t>Guarantee periods</t>
  </si>
  <si>
    <t>For active and deferred members, full guarantee periods.
For existing normal health pensioners, full guarantee periods for members under normal pension age and reducing guarantee periods by a year for each year over normal pension age (to a minimum of zero).
For existing ill-health pensioners, no guarantee periods.</t>
  </si>
  <si>
    <t>Notes to the assumptions</t>
  </si>
  <si>
    <t>1. Advice underlying these assumptions</t>
  </si>
  <si>
    <t>Assumptions bulletin to SPPA dated 31 March 2023.</t>
  </si>
  <si>
    <t xml:space="preserve">2. Assumption summary </t>
  </si>
  <si>
    <t>The above assumptions were provided in the note dated 27 September 2023.</t>
  </si>
  <si>
    <t>3. 2020 valuation assumptions</t>
  </si>
  <si>
    <t>The 2020 valuation assumption report dated 26 January 2024.</t>
  </si>
  <si>
    <t>x-201</t>
  </si>
  <si>
    <t>Related Factor Guidance</t>
  </si>
  <si>
    <t>Assumption Set</t>
  </si>
  <si>
    <t>Age</t>
  </si>
  <si>
    <t>Gross pension of £1 per annum</t>
  </si>
  <si>
    <t>Surviving Partner's Pension of £1 per annum</t>
  </si>
  <si>
    <t>Deduction for NI modification of £1 per annum</t>
  </si>
  <si>
    <t>x-202</t>
  </si>
  <si>
    <t>x-203</t>
  </si>
  <si>
    <t>x-204</t>
  </si>
  <si>
    <t>x-205</t>
  </si>
  <si>
    <t>Gross Pension of £1 per annum</t>
  </si>
  <si>
    <t>x-206</t>
  </si>
  <si>
    <t>x-207</t>
  </si>
  <si>
    <t>x-208</t>
  </si>
  <si>
    <t>x-209</t>
  </si>
  <si>
    <t>x-210</t>
  </si>
  <si>
    <t>x-211</t>
  </si>
  <si>
    <t>x-212</t>
  </si>
  <si>
    <t>x-213</t>
  </si>
  <si>
    <t>x-214</t>
  </si>
  <si>
    <t>x-215</t>
  </si>
  <si>
    <t>Surviving partner's pension of £1 per annum</t>
  </si>
  <si>
    <t>x-301</t>
  </si>
  <si>
    <t>Member's pension of £1 per annum</t>
  </si>
  <si>
    <t>Accrued P.I. below age 55</t>
  </si>
  <si>
    <t>Deduction for GMP of £1 per annum</t>
  </si>
  <si>
    <t>x-302</t>
  </si>
  <si>
    <t>x-303</t>
  </si>
  <si>
    <t>x-304</t>
  </si>
  <si>
    <t>x-305</t>
  </si>
  <si>
    <t>x-306</t>
  </si>
  <si>
    <t>x-307</t>
  </si>
  <si>
    <t>x-308</t>
  </si>
  <si>
    <t>x-309</t>
  </si>
  <si>
    <t>x-310</t>
  </si>
  <si>
    <t>x-311</t>
  </si>
  <si>
    <t>x-312</t>
  </si>
  <si>
    <t>Pension of £1 per annum - Males</t>
  </si>
  <si>
    <t>Pension of £1 per annum - Females</t>
  </si>
  <si>
    <t>DPA 65</t>
  </si>
  <si>
    <t>DPA 66</t>
  </si>
  <si>
    <t>DPA 67</t>
  </si>
  <si>
    <t>DPA 68</t>
  </si>
  <si>
    <t>Months/Age</t>
  </si>
  <si>
    <t>Years Early</t>
  </si>
  <si>
    <t>Early payment reduction</t>
  </si>
  <si>
    <t>Age/Months</t>
  </si>
  <si>
    <t>Years/Months Early</t>
  </si>
  <si>
    <t>Age (in complete years at the start of the Scheme Year or normal pension age if later)</t>
  </si>
  <si>
    <t>0-406</t>
  </si>
  <si>
    <t>Months / Age</t>
  </si>
  <si>
    <t>Factors for benefits in payment to former firefighter</t>
  </si>
  <si>
    <t>Factors for spouse or partner pension</t>
  </si>
  <si>
    <t>Widow/Widower or other survivor</t>
  </si>
  <si>
    <t>Unisex factor for benefits in payment (Fpen)</t>
  </si>
  <si>
    <t>Unisex factor for spouse or partner's pension (Fspen)</t>
  </si>
  <si>
    <t>Survivng spouse or partner unisex (Fwpen)</t>
  </si>
  <si>
    <t>Below 50</t>
  </si>
  <si>
    <t>Contains the 1992 Scheme commutation factors calculated for the Firefighters’ Pension Scheme (Scotland), which apply to pension credit members</t>
  </si>
  <si>
    <t>Factor</t>
  </si>
  <si>
    <t>Value</t>
  </si>
  <si>
    <t>RTCF</t>
  </si>
  <si>
    <t>Annual allowance debit factor per £1 of pension per annum Fpen - Males</t>
  </si>
  <si>
    <t>Annual allowance debit factor per £1 of pension per annum Fpen - Females</t>
  </si>
  <si>
    <t>Annual allowance debit (Standard members) - FP - Males</t>
  </si>
  <si>
    <t>Annual allowance debit (Standard members) - FP - Females</t>
  </si>
  <si>
    <t>Annual allowance debit (Special Members) - FP - Males</t>
  </si>
  <si>
    <t>Annual allowance debit (Special Members) - FP - Females</t>
  </si>
  <si>
    <t>Retirement timing factor - annual allowance pension debit on retirement after age 60 - Special members (retirement not on grounds of ill health)</t>
  </si>
  <si>
    <t>Early payment Reduction - Males and Females</t>
  </si>
  <si>
    <t>Male Factor</t>
  </si>
  <si>
    <t>Female Factor</t>
  </si>
  <si>
    <t>701A</t>
  </si>
  <si>
    <t>701B</t>
  </si>
  <si>
    <t>x-701A</t>
  </si>
  <si>
    <t>x-701B</t>
  </si>
  <si>
    <t>Lump Sum factor</t>
  </si>
  <si>
    <t>Adj</t>
  </si>
  <si>
    <t>Revaluation Factor</t>
  </si>
  <si>
    <t>Factors for calculating annual allowance pension debit for members aged 60 or above</t>
  </si>
  <si>
    <t>Retirement timing factor - ill health retirement before deferred pension age - early payment reduction</t>
  </si>
  <si>
    <t>Retirement timing factor - normal health retirement before deferred pension age - early payment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</si>
</sst>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0.000%"/>
  </numFmts>
  <fonts count="26" x14ac:knownFonts="1">
    <font>
      <sz val="10"/>
      <name val="Arial"/>
    </font>
    <font>
      <sz val="11"/>
      <color theme="1"/>
      <name val="Calibri"/>
      <family val="2"/>
      <scheme val="minor"/>
    </font>
    <font>
      <sz val="10"/>
      <name val="Arial"/>
      <family val="2"/>
    </font>
    <font>
      <sz val="8"/>
      <name val="Arial"/>
      <family val="2"/>
    </font>
    <font>
      <b/>
      <sz val="10"/>
      <name val="Arial"/>
      <family val="2"/>
    </font>
    <font>
      <b/>
      <sz val="16"/>
      <color indexed="9"/>
      <name val="Arial"/>
      <family val="2"/>
    </font>
    <font>
      <b/>
      <sz val="12"/>
      <color indexed="9"/>
      <name val="Arial"/>
      <family val="2"/>
    </font>
    <font>
      <b/>
      <sz val="12"/>
      <color indexed="56"/>
      <name val="Arial"/>
      <family val="2"/>
    </font>
    <font>
      <b/>
      <sz val="11"/>
      <name val="Calibri"/>
      <family val="2"/>
    </font>
    <font>
      <sz val="10"/>
      <color rgb="FFFF0000"/>
      <name val="Arial"/>
      <family val="2"/>
    </font>
    <font>
      <b/>
      <sz val="10"/>
      <color rgb="FFFF0000"/>
      <name val="Arial"/>
      <family val="2"/>
    </font>
    <font>
      <b/>
      <sz val="8"/>
      <color rgb="FFFF0000"/>
      <name val="Arial"/>
      <family val="2"/>
    </font>
    <font>
      <sz val="10"/>
      <color rgb="FF000000"/>
      <name val="Arial"/>
      <family val="2"/>
    </font>
    <font>
      <b/>
      <sz val="10"/>
      <color rgb="FF000000"/>
      <name val="Arial"/>
      <family val="2"/>
    </font>
    <font>
      <u/>
      <sz val="10"/>
      <color theme="10"/>
      <name val="Arial"/>
      <family val="2"/>
    </font>
    <font>
      <b/>
      <sz val="10"/>
      <color rgb="FF808080"/>
      <name val="Arial"/>
      <family val="2"/>
    </font>
    <font>
      <sz val="10"/>
      <color rgb="FF808080"/>
      <name val="Arial"/>
      <family val="2"/>
    </font>
    <font>
      <i/>
      <sz val="10"/>
      <color rgb="FF808080"/>
      <name val="Arial"/>
      <family val="2"/>
    </font>
    <font>
      <b/>
      <sz val="12"/>
      <color rgb="FF000000"/>
      <name val="Arial"/>
      <family val="2"/>
    </font>
    <font>
      <b/>
      <sz val="12"/>
      <name val="Arial"/>
      <family val="2"/>
    </font>
    <font>
      <b/>
      <u/>
      <sz val="12"/>
      <name val="Arial"/>
      <family val="2"/>
    </font>
    <font>
      <sz val="12"/>
      <color rgb="FF000000"/>
      <name val="Arial"/>
      <family val="2"/>
    </font>
    <font>
      <sz val="12"/>
      <name val="Arial"/>
      <family val="2"/>
    </font>
    <font>
      <b/>
      <sz val="12"/>
      <color rgb="FFFF0000"/>
      <name val="Arial"/>
      <family val="2"/>
    </font>
    <font>
      <sz val="10"/>
      <color theme="0" tint="-0.34998626667073579"/>
      <name val="Arial"/>
      <family val="2"/>
    </font>
    <font>
      <b/>
      <sz val="10"/>
      <color theme="0" tint="-0.34998626667073579"/>
      <name val="Arial"/>
      <family val="2"/>
    </font>
  </fonts>
  <fills count="10">
    <fill>
      <patternFill patternType="none"/>
    </fill>
    <fill>
      <patternFill patternType="gray125"/>
    </fill>
    <fill>
      <patternFill patternType="solid">
        <fgColor indexed="62"/>
        <bgColor indexed="64"/>
      </patternFill>
    </fill>
    <fill>
      <patternFill patternType="solid">
        <fgColor indexed="18"/>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FFC000"/>
        <bgColor indexed="64"/>
      </patternFill>
    </fill>
    <fill>
      <patternFill patternType="solid">
        <fgColor theme="3" tint="0.39997558519241921"/>
        <bgColor indexed="64"/>
      </patternFill>
    </fill>
    <fill>
      <patternFill patternType="solid">
        <fgColor rgb="FFFFFF00"/>
        <bgColor indexed="64"/>
      </patternFill>
    </fill>
    <fill>
      <patternFill patternType="solid">
        <fgColor theme="4"/>
        <bgColor indexed="64"/>
      </patternFill>
    </fill>
  </fills>
  <borders count="17">
    <border>
      <left/>
      <right/>
      <top/>
      <bottom/>
      <diagonal/>
    </border>
    <border>
      <left/>
      <right/>
      <top/>
      <bottom style="thin">
        <color indexed="9"/>
      </bottom>
      <diagonal/>
    </border>
    <border>
      <left/>
      <right/>
      <top style="thin">
        <color indexed="9"/>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s>
  <cellStyleXfs count="7">
    <xf numFmtId="0" fontId="0" fillId="0" borderId="0"/>
    <xf numFmtId="0" fontId="1" fillId="0" borderId="0"/>
    <xf numFmtId="0" fontId="2" fillId="0" borderId="0"/>
    <xf numFmtId="0" fontId="14" fillId="0" borderId="0" applyNumberForma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185">
    <xf numFmtId="0" fontId="0" fillId="0" borderId="0" xfId="0"/>
    <xf numFmtId="0" fontId="4" fillId="0" borderId="0" xfId="0" applyFont="1"/>
    <xf numFmtId="0" fontId="2" fillId="0" borderId="0" xfId="0" applyFont="1" applyAlignment="1">
      <alignment vertical="top" wrapText="1"/>
    </xf>
    <xf numFmtId="0" fontId="0" fillId="0" borderId="0" xfId="0" applyAlignment="1">
      <alignment vertical="top"/>
    </xf>
    <xf numFmtId="0" fontId="5" fillId="2" borderId="1" xfId="0" applyFont="1" applyFill="1" applyBorder="1"/>
    <xf numFmtId="0" fontId="6" fillId="3" borderId="2" xfId="0" applyFont="1" applyFill="1" applyBorder="1"/>
    <xf numFmtId="0" fontId="7" fillId="3" borderId="0" xfId="0" applyFont="1" applyFill="1"/>
    <xf numFmtId="0" fontId="3" fillId="0" borderId="0" xfId="0" applyFont="1"/>
    <xf numFmtId="14" fontId="0" fillId="0" borderId="0" xfId="0" applyNumberFormat="1"/>
    <xf numFmtId="0" fontId="0" fillId="3" borderId="0" xfId="0" applyFill="1"/>
    <xf numFmtId="0" fontId="0" fillId="2" borderId="1" xfId="0" applyFill="1" applyBorder="1"/>
    <xf numFmtId="0" fontId="6" fillId="3" borderId="0" xfId="0" applyFont="1" applyFill="1"/>
    <xf numFmtId="0" fontId="0" fillId="0" borderId="0" xfId="0" applyAlignment="1">
      <alignment horizontal="center"/>
    </xf>
    <xf numFmtId="0" fontId="0" fillId="2" borderId="1" xfId="0" applyFill="1" applyBorder="1" applyAlignment="1">
      <alignment horizontal="center"/>
    </xf>
    <xf numFmtId="0" fontId="0" fillId="3" borderId="0" xfId="0" applyFill="1" applyAlignment="1">
      <alignment horizontal="center"/>
    </xf>
    <xf numFmtId="0" fontId="0" fillId="0" borderId="5" xfId="0" applyBorder="1"/>
    <xf numFmtId="0" fontId="0" fillId="0" borderId="6" xfId="0" applyBorder="1" applyAlignment="1">
      <alignment horizontal="center"/>
    </xf>
    <xf numFmtId="0" fontId="0" fillId="0" borderId="10" xfId="0" applyBorder="1"/>
    <xf numFmtId="0" fontId="0" fillId="0" borderId="12" xfId="0" applyBorder="1"/>
    <xf numFmtId="0" fontId="0" fillId="0" borderId="13" xfId="0" applyBorder="1"/>
    <xf numFmtId="0" fontId="0" fillId="0" borderId="5" xfId="0" applyBorder="1" applyAlignment="1">
      <alignment horizontal="center"/>
    </xf>
    <xf numFmtId="0" fontId="0" fillId="0" borderId="9" xfId="0" applyBorder="1" applyAlignment="1">
      <alignment horizontal="center"/>
    </xf>
    <xf numFmtId="0" fontId="0" fillId="0" borderId="8" xfId="0" applyBorder="1" applyAlignment="1">
      <alignment horizontal="center"/>
    </xf>
    <xf numFmtId="0" fontId="2" fillId="0" borderId="11" xfId="0" applyFont="1" applyBorder="1" applyAlignment="1">
      <alignment horizontal="center"/>
    </xf>
    <xf numFmtId="0" fontId="2" fillId="0" borderId="8" xfId="0" applyFont="1" applyBorder="1" applyAlignment="1">
      <alignment horizontal="center"/>
    </xf>
    <xf numFmtId="0" fontId="2" fillId="0" borderId="0" xfId="0" applyFont="1"/>
    <xf numFmtId="0" fontId="0" fillId="0" borderId="0" xfId="0" applyAlignment="1">
      <alignment wrapText="1"/>
    </xf>
    <xf numFmtId="0" fontId="2" fillId="0" borderId="0" xfId="2"/>
    <xf numFmtId="0" fontId="0" fillId="0" borderId="0" xfId="0" applyAlignment="1">
      <alignment horizontal="center" wrapText="1"/>
    </xf>
    <xf numFmtId="0" fontId="0" fillId="0" borderId="11" xfId="0" applyBorder="1"/>
    <xf numFmtId="0" fontId="0" fillId="0" borderId="14" xfId="0" applyBorder="1"/>
    <xf numFmtId="0" fontId="4" fillId="0" borderId="6" xfId="0" applyFont="1" applyBorder="1" applyAlignment="1">
      <alignment horizontal="center"/>
    </xf>
    <xf numFmtId="0" fontId="4" fillId="0" borderId="7" xfId="0" applyFont="1" applyBorder="1" applyAlignment="1">
      <alignment horizontal="center"/>
    </xf>
    <xf numFmtId="0" fontId="4" fillId="0" borderId="4" xfId="0" applyFont="1" applyBorder="1" applyAlignment="1">
      <alignment horizontal="left"/>
    </xf>
    <xf numFmtId="0" fontId="4" fillId="0" borderId="11" xfId="0" applyFont="1" applyBorder="1" applyAlignment="1">
      <alignment horizontal="left"/>
    </xf>
    <xf numFmtId="0" fontId="4" fillId="0" borderId="7" xfId="0" applyFont="1" applyBorder="1" applyAlignment="1">
      <alignment horizontal="center" wrapText="1"/>
    </xf>
    <xf numFmtId="14" fontId="0" fillId="0" borderId="14" xfId="0" applyNumberFormat="1" applyBorder="1" applyAlignment="1">
      <alignment horizontal="center"/>
    </xf>
    <xf numFmtId="14" fontId="0" fillId="0" borderId="11" xfId="0" applyNumberFormat="1" applyBorder="1" applyAlignment="1">
      <alignment horizontal="center"/>
    </xf>
    <xf numFmtId="14" fontId="0" fillId="0" borderId="6" xfId="0" applyNumberFormat="1" applyBorder="1" applyAlignment="1">
      <alignment horizontal="center"/>
    </xf>
    <xf numFmtId="14" fontId="0" fillId="0" borderId="7" xfId="0" applyNumberFormat="1" applyBorder="1" applyAlignment="1">
      <alignment horizontal="center"/>
    </xf>
    <xf numFmtId="0" fontId="5" fillId="2" borderId="1" xfId="2" applyFont="1" applyFill="1" applyBorder="1"/>
    <xf numFmtId="0" fontId="2" fillId="2" borderId="1" xfId="2" applyFill="1" applyBorder="1"/>
    <xf numFmtId="0" fontId="6" fillId="3" borderId="2" xfId="2" applyFont="1" applyFill="1" applyBorder="1"/>
    <xf numFmtId="0" fontId="2" fillId="3" borderId="0" xfId="2" applyFill="1"/>
    <xf numFmtId="0" fontId="7" fillId="3" borderId="0" xfId="2" applyFont="1" applyFill="1"/>
    <xf numFmtId="0" fontId="3" fillId="0" borderId="0" xfId="2" applyFont="1"/>
    <xf numFmtId="0" fontId="4" fillId="4" borderId="15" xfId="2" applyFont="1" applyFill="1" applyBorder="1" applyAlignment="1">
      <alignment vertical="top"/>
    </xf>
    <xf numFmtId="0" fontId="4" fillId="4" borderId="15" xfId="2" applyFont="1" applyFill="1" applyBorder="1" applyAlignment="1">
      <alignment vertical="top" wrapText="1"/>
    </xf>
    <xf numFmtId="0" fontId="2" fillId="4" borderId="15" xfId="2" applyFill="1" applyBorder="1" applyAlignment="1">
      <alignment horizontal="left" vertical="top"/>
    </xf>
    <xf numFmtId="0" fontId="9" fillId="4" borderId="6" xfId="2" applyFont="1" applyFill="1" applyBorder="1" applyAlignment="1">
      <alignment vertical="top" wrapText="1"/>
    </xf>
    <xf numFmtId="0" fontId="9" fillId="4" borderId="6" xfId="2" applyFont="1" applyFill="1" applyBorder="1" applyAlignment="1">
      <alignment horizontal="left" vertical="top" wrapText="1"/>
    </xf>
    <xf numFmtId="0" fontId="9" fillId="4" borderId="15" xfId="2" applyFont="1" applyFill="1" applyBorder="1" applyAlignment="1">
      <alignment vertical="top" wrapText="1"/>
    </xf>
    <xf numFmtId="0" fontId="2" fillId="4" borderId="4" xfId="2" applyFill="1" applyBorder="1" applyAlignment="1">
      <alignment horizontal="left" vertical="top"/>
    </xf>
    <xf numFmtId="0" fontId="9" fillId="4" borderId="15" xfId="2" applyFont="1" applyFill="1" applyBorder="1" applyAlignment="1">
      <alignment horizontal="left" vertical="top" wrapText="1"/>
    </xf>
    <xf numFmtId="0" fontId="2" fillId="4" borderId="15" xfId="2" applyFill="1" applyBorder="1" applyAlignment="1">
      <alignment horizontal="left" vertical="top" wrapText="1"/>
    </xf>
    <xf numFmtId="0" fontId="2" fillId="4" borderId="4" xfId="2" applyFill="1" applyBorder="1" applyAlignment="1">
      <alignment horizontal="left" vertical="top" wrapText="1"/>
    </xf>
    <xf numFmtId="14" fontId="9" fillId="4" borderId="15" xfId="2" applyNumberFormat="1" applyFont="1" applyFill="1" applyBorder="1" applyAlignment="1">
      <alignment horizontal="left" vertical="top" wrapText="1"/>
    </xf>
    <xf numFmtId="0" fontId="10" fillId="4" borderId="8" xfId="2" applyFont="1" applyFill="1" applyBorder="1"/>
    <xf numFmtId="0" fontId="10" fillId="4" borderId="10" xfId="2" applyFont="1" applyFill="1" applyBorder="1"/>
    <xf numFmtId="0" fontId="10" fillId="4" borderId="11" xfId="2" applyFont="1" applyFill="1" applyBorder="1"/>
    <xf numFmtId="0" fontId="10" fillId="4" borderId="12" xfId="2" applyFont="1" applyFill="1" applyBorder="1"/>
    <xf numFmtId="0" fontId="10" fillId="4" borderId="11" xfId="2" applyFont="1" applyFill="1" applyBorder="1" applyAlignment="1">
      <alignment horizontal="left"/>
    </xf>
    <xf numFmtId="0" fontId="10" fillId="4" borderId="12" xfId="2" applyFont="1" applyFill="1" applyBorder="1" applyAlignment="1">
      <alignment horizontal="left"/>
    </xf>
    <xf numFmtId="0" fontId="9" fillId="4" borderId="11" xfId="2" applyFont="1" applyFill="1" applyBorder="1"/>
    <xf numFmtId="0" fontId="9" fillId="4" borderId="12" xfId="2" applyFont="1" applyFill="1" applyBorder="1"/>
    <xf numFmtId="164" fontId="11" fillId="4" borderId="11" xfId="2" applyNumberFormat="1" applyFont="1" applyFill="1" applyBorder="1" applyAlignment="1">
      <alignment horizontal="right"/>
    </xf>
    <xf numFmtId="164" fontId="11" fillId="4" borderId="12" xfId="2" applyNumberFormat="1" applyFont="1" applyFill="1" applyBorder="1" applyAlignment="1">
      <alignment horizontal="right"/>
    </xf>
    <xf numFmtId="1" fontId="9" fillId="4" borderId="11" xfId="2" applyNumberFormat="1" applyFont="1" applyFill="1" applyBorder="1" applyAlignment="1">
      <alignment horizontal="right"/>
    </xf>
    <xf numFmtId="1" fontId="9" fillId="4" borderId="12" xfId="2" applyNumberFormat="1" applyFont="1" applyFill="1" applyBorder="1" applyAlignment="1">
      <alignment horizontal="right"/>
    </xf>
    <xf numFmtId="0" fontId="9" fillId="4" borderId="11" xfId="2" applyFont="1" applyFill="1" applyBorder="1" applyAlignment="1">
      <alignment vertical="top"/>
    </xf>
    <xf numFmtId="0" fontId="9" fillId="4" borderId="12" xfId="2" applyFont="1" applyFill="1" applyBorder="1" applyAlignment="1">
      <alignment vertical="top"/>
    </xf>
    <xf numFmtId="0" fontId="9" fillId="4" borderId="16" xfId="2" applyFont="1" applyFill="1" applyBorder="1"/>
    <xf numFmtId="0" fontId="9" fillId="4" borderId="13" xfId="2" applyFont="1" applyFill="1" applyBorder="1"/>
    <xf numFmtId="22" fontId="0" fillId="0" borderId="0" xfId="0" applyNumberFormat="1"/>
    <xf numFmtId="1" fontId="13" fillId="0" borderId="0" xfId="0" applyNumberFormat="1" applyFont="1" applyAlignment="1">
      <alignment vertical="top" wrapText="1"/>
    </xf>
    <xf numFmtId="0" fontId="12" fillId="0" borderId="0" xfId="0" applyFont="1"/>
    <xf numFmtId="2" fontId="12" fillId="0" borderId="0" xfId="0" applyNumberFormat="1" applyFont="1"/>
    <xf numFmtId="0" fontId="13" fillId="0" borderId="0" xfId="0" applyFont="1" applyAlignment="1">
      <alignment horizontal="left" wrapText="1"/>
    </xf>
    <xf numFmtId="0" fontId="12" fillId="0" borderId="0" xfId="0" applyFont="1" applyAlignment="1">
      <alignment horizontal="left" wrapText="1"/>
    </xf>
    <xf numFmtId="0" fontId="13" fillId="0" borderId="0" xfId="0" applyFont="1" applyAlignment="1">
      <alignment horizontal="centerContinuous" wrapText="1"/>
    </xf>
    <xf numFmtId="0" fontId="12" fillId="0" borderId="0" xfId="0" applyFont="1" applyAlignment="1">
      <alignment horizontal="centerContinuous" wrapText="1"/>
    </xf>
    <xf numFmtId="0" fontId="0" fillId="2" borderId="1" xfId="0" applyFill="1" applyBorder="1" applyAlignment="1">
      <alignment wrapText="1"/>
    </xf>
    <xf numFmtId="0" fontId="0" fillId="3" borderId="0" xfId="0" applyFill="1" applyAlignment="1">
      <alignment wrapText="1"/>
    </xf>
    <xf numFmtId="0" fontId="0" fillId="0" borderId="0" xfId="0" applyAlignment="1">
      <alignment vertical="top" wrapText="1"/>
    </xf>
    <xf numFmtId="0" fontId="12" fillId="0" borderId="0" xfId="2" applyFont="1" applyAlignment="1">
      <alignment horizontal="left" wrapText="1"/>
    </xf>
    <xf numFmtId="0" fontId="12" fillId="0" borderId="0" xfId="2" applyFont="1" applyAlignment="1">
      <alignment horizontal="centerContinuous" wrapText="1"/>
    </xf>
    <xf numFmtId="14" fontId="12" fillId="0" borderId="0" xfId="2" applyNumberFormat="1" applyFont="1" applyAlignment="1">
      <alignment horizontal="centerContinuous" wrapText="1"/>
    </xf>
    <xf numFmtId="14" fontId="12" fillId="0" borderId="0" xfId="0" applyNumberFormat="1" applyFont="1" applyAlignment="1">
      <alignment horizontal="centerContinuous" wrapText="1"/>
    </xf>
    <xf numFmtId="164" fontId="2" fillId="0" borderId="0" xfId="2" applyNumberFormat="1"/>
    <xf numFmtId="0" fontId="13" fillId="0" borderId="0" xfId="2" applyFont="1" applyAlignment="1">
      <alignment horizontal="left" wrapText="1"/>
    </xf>
    <xf numFmtId="0" fontId="13" fillId="0" borderId="0" xfId="2" applyFont="1" applyAlignment="1">
      <alignment horizontal="centerContinuous" wrapText="1"/>
    </xf>
    <xf numFmtId="1" fontId="13" fillId="0" borderId="0" xfId="0" applyNumberFormat="1" applyFont="1" applyAlignment="1">
      <alignment horizontal="center" vertical="center" wrapText="1"/>
    </xf>
    <xf numFmtId="0" fontId="12" fillId="0" borderId="0" xfId="0" applyFont="1" applyAlignment="1">
      <alignment horizontal="center" vertical="center"/>
    </xf>
    <xf numFmtId="2" fontId="12" fillId="0" borderId="0" xfId="0" applyNumberFormat="1" applyFont="1" applyAlignment="1">
      <alignment horizontal="center" vertical="center"/>
    </xf>
    <xf numFmtId="164" fontId="12" fillId="0" borderId="0" xfId="0" applyNumberFormat="1" applyFont="1" applyAlignment="1">
      <alignment horizontal="center" vertical="center"/>
    </xf>
    <xf numFmtId="0" fontId="14" fillId="0" borderId="0" xfId="3"/>
    <xf numFmtId="0" fontId="14" fillId="0" borderId="0" xfId="3" applyFill="1"/>
    <xf numFmtId="0" fontId="18" fillId="0" borderId="0" xfId="0" applyFont="1" applyAlignment="1">
      <alignment horizontal="left" vertical="center" wrapText="1"/>
    </xf>
    <xf numFmtId="0" fontId="18" fillId="0" borderId="0" xfId="0" applyFont="1" applyAlignment="1">
      <alignment vertical="center" wrapText="1"/>
    </xf>
    <xf numFmtId="0" fontId="0" fillId="5" borderId="0" xfId="0" applyFill="1" applyAlignment="1">
      <alignment vertical="center"/>
    </xf>
    <xf numFmtId="0" fontId="0" fillId="6" borderId="0" xfId="0" applyFill="1" applyAlignment="1">
      <alignment vertical="center"/>
    </xf>
    <xf numFmtId="0" fontId="2" fillId="7" borderId="0" xfId="0" applyFont="1" applyFill="1" applyAlignment="1">
      <alignment vertical="center"/>
    </xf>
    <xf numFmtId="0" fontId="2" fillId="0" borderId="0" xfId="0" applyFont="1" applyAlignment="1">
      <alignment vertical="center" wrapText="1"/>
    </xf>
    <xf numFmtId="0" fontId="12" fillId="0" borderId="0" xfId="0" applyFont="1" applyAlignment="1">
      <alignment vertical="center" wrapText="1"/>
    </xf>
    <xf numFmtId="0" fontId="13" fillId="0" borderId="0" xfId="0" applyFont="1" applyAlignment="1">
      <alignment horizontal="left" vertical="center" wrapText="1"/>
    </xf>
    <xf numFmtId="1" fontId="13" fillId="0" borderId="0" xfId="2" applyNumberFormat="1" applyFont="1" applyAlignment="1">
      <alignment vertical="top" wrapText="1"/>
    </xf>
    <xf numFmtId="1" fontId="13" fillId="0" borderId="0" xfId="2" applyNumberFormat="1" applyFont="1"/>
    <xf numFmtId="0" fontId="12" fillId="0" borderId="0" xfId="2" applyFont="1" applyAlignment="1">
      <alignment horizontal="right"/>
    </xf>
    <xf numFmtId="2" fontId="12" fillId="0" borderId="0" xfId="2" applyNumberFormat="1" applyFont="1"/>
    <xf numFmtId="0" fontId="12" fillId="0" borderId="0" xfId="2" applyFont="1"/>
    <xf numFmtId="1" fontId="13" fillId="0" borderId="0" xfId="2" applyNumberFormat="1" applyFont="1" applyAlignment="1">
      <alignment horizontal="right" vertical="top" wrapText="1"/>
    </xf>
    <xf numFmtId="165" fontId="12" fillId="0" borderId="0" xfId="2" applyNumberFormat="1" applyFont="1"/>
    <xf numFmtId="1" fontId="13" fillId="0" borderId="0" xfId="2" applyNumberFormat="1" applyFont="1" applyAlignment="1">
      <alignment horizontal="center" vertical="center" wrapText="1"/>
    </xf>
    <xf numFmtId="0" fontId="12" fillId="0" borderId="0" xfId="2" applyFont="1" applyAlignment="1">
      <alignment horizontal="center" vertical="center"/>
    </xf>
    <xf numFmtId="165" fontId="12" fillId="0" borderId="0" xfId="2" applyNumberFormat="1" applyFont="1" applyAlignment="1">
      <alignment horizontal="center" vertical="center"/>
    </xf>
    <xf numFmtId="165" fontId="12" fillId="0" borderId="0" xfId="0" applyNumberFormat="1" applyFont="1" applyAlignment="1">
      <alignment horizontal="center" vertical="center"/>
    </xf>
    <xf numFmtId="0" fontId="4" fillId="0" borderId="0" xfId="0" applyFont="1" applyAlignment="1">
      <alignment vertical="top" wrapText="1"/>
    </xf>
    <xf numFmtId="0" fontId="4" fillId="0" borderId="0" xfId="0" applyFont="1" applyAlignment="1">
      <alignment horizontal="center" vertical="top" wrapText="1"/>
    </xf>
    <xf numFmtId="14" fontId="4" fillId="0" borderId="0" xfId="0" applyNumberFormat="1" applyFont="1" applyAlignment="1">
      <alignment horizontal="center" vertical="top" wrapText="1"/>
    </xf>
    <xf numFmtId="0" fontId="2" fillId="0" borderId="0" xfId="0" applyFont="1" applyAlignment="1">
      <alignment horizontal="left"/>
    </xf>
    <xf numFmtId="0" fontId="0" fillId="0" borderId="0" xfId="0" applyAlignment="1">
      <alignment horizontal="left" wrapText="1"/>
    </xf>
    <xf numFmtId="0" fontId="0" fillId="0" borderId="0" xfId="0" applyAlignment="1">
      <alignment horizontal="left"/>
    </xf>
    <xf numFmtId="22" fontId="0" fillId="0" borderId="0" xfId="0" applyNumberFormat="1" applyAlignment="1">
      <alignment horizontal="left"/>
    </xf>
    <xf numFmtId="0" fontId="2" fillId="0" borderId="0" xfId="0" applyFont="1" applyAlignment="1">
      <alignment horizontal="left" wrapText="1"/>
    </xf>
    <xf numFmtId="14" fontId="2" fillId="0" borderId="0" xfId="0" applyNumberFormat="1" applyFont="1" applyAlignment="1">
      <alignment horizontal="left"/>
    </xf>
    <xf numFmtId="0" fontId="15" fillId="0" borderId="0" xfId="0" applyFont="1"/>
    <xf numFmtId="0" fontId="16" fillId="0" borderId="0" xfId="0" applyFont="1" applyAlignment="1">
      <alignment vertical="top" wrapText="1"/>
    </xf>
    <xf numFmtId="0" fontId="16" fillId="0" borderId="0" xfId="0" applyFont="1"/>
    <xf numFmtId="0" fontId="16" fillId="0" borderId="0" xfId="0" applyFont="1" applyAlignment="1">
      <alignment wrapText="1"/>
    </xf>
    <xf numFmtId="0" fontId="17" fillId="0" borderId="0" xfId="0" applyFont="1" applyAlignment="1">
      <alignment vertical="top" wrapText="1"/>
    </xf>
    <xf numFmtId="0" fontId="17" fillId="0" borderId="0" xfId="0" applyFont="1" applyAlignment="1">
      <alignment horizontal="left" vertical="top" wrapText="1"/>
    </xf>
    <xf numFmtId="22" fontId="16" fillId="0" borderId="0" xfId="0" applyNumberFormat="1" applyFont="1"/>
    <xf numFmtId="14" fontId="16" fillId="0" borderId="0" xfId="0" applyNumberFormat="1" applyFont="1" applyAlignment="1">
      <alignment wrapText="1"/>
    </xf>
    <xf numFmtId="0" fontId="16" fillId="0" borderId="0" xfId="0" applyFont="1" applyAlignment="1">
      <alignment horizontal="left"/>
    </xf>
    <xf numFmtId="14" fontId="16" fillId="0" borderId="0" xfId="0" applyNumberFormat="1" applyFont="1"/>
    <xf numFmtId="0" fontId="2" fillId="0" borderId="0" xfId="0" applyFont="1" applyAlignment="1">
      <alignment horizontal="centerContinuous" vertical="top" wrapText="1"/>
    </xf>
    <xf numFmtId="0" fontId="0" fillId="2" borderId="1" xfId="0" applyFill="1" applyBorder="1" applyAlignment="1">
      <alignment horizontal="left"/>
    </xf>
    <xf numFmtId="0" fontId="0" fillId="3" borderId="0" xfId="0" applyFill="1" applyAlignment="1">
      <alignment horizontal="left"/>
    </xf>
    <xf numFmtId="0" fontId="4" fillId="0" borderId="0" xfId="0" applyFont="1" applyAlignment="1">
      <alignment horizontal="left" vertical="top" wrapText="1"/>
    </xf>
    <xf numFmtId="0" fontId="2" fillId="2" borderId="1" xfId="0" applyFont="1" applyFill="1" applyBorder="1"/>
    <xf numFmtId="14" fontId="2" fillId="2" borderId="0" xfId="0" applyNumberFormat="1" applyFont="1" applyFill="1"/>
    <xf numFmtId="0" fontId="2" fillId="3" borderId="0" xfId="0" applyFont="1" applyFill="1"/>
    <xf numFmtId="14" fontId="2" fillId="3" borderId="0" xfId="0" applyNumberFormat="1" applyFont="1" applyFill="1"/>
    <xf numFmtId="14" fontId="2" fillId="0" borderId="0" xfId="0" applyNumberFormat="1" applyFont="1"/>
    <xf numFmtId="0" fontId="2" fillId="0" borderId="0" xfId="0" applyFont="1" applyAlignment="1">
      <alignment horizontal="center"/>
    </xf>
    <xf numFmtId="14" fontId="2" fillId="0" borderId="0" xfId="0" applyNumberFormat="1" applyFont="1" applyAlignment="1">
      <alignment horizontal="center"/>
    </xf>
    <xf numFmtId="14" fontId="2" fillId="0" borderId="0" xfId="0" applyNumberFormat="1" applyFont="1" applyAlignment="1">
      <alignment horizontal="left" wrapText="1"/>
    </xf>
    <xf numFmtId="0" fontId="2" fillId="0" borderId="0" xfId="2" applyAlignment="1">
      <alignment horizontal="center"/>
    </xf>
    <xf numFmtId="0" fontId="14" fillId="0" borderId="0" xfId="3" applyFill="1" applyAlignment="1">
      <alignment vertical="center"/>
    </xf>
    <xf numFmtId="166" fontId="18" fillId="0" borderId="0" xfId="2" applyNumberFormat="1" applyFont="1" applyAlignment="1">
      <alignment wrapText="1"/>
    </xf>
    <xf numFmtId="166" fontId="18" fillId="0" borderId="0" xfId="2" applyNumberFormat="1" applyFont="1" applyAlignment="1">
      <alignment horizontal="left" wrapText="1"/>
    </xf>
    <xf numFmtId="166" fontId="21" fillId="0" borderId="0" xfId="2" applyNumberFormat="1" applyFont="1" applyAlignment="1">
      <alignment horizontal="left" wrapText="1"/>
    </xf>
    <xf numFmtId="10" fontId="21" fillId="0" borderId="0" xfId="2" applyNumberFormat="1" applyFont="1" applyAlignment="1">
      <alignment horizontal="left" wrapText="1"/>
    </xf>
    <xf numFmtId="10" fontId="21" fillId="0" borderId="0" xfId="2" applyNumberFormat="1" applyFont="1" applyAlignment="1">
      <alignment horizontal="left"/>
    </xf>
    <xf numFmtId="10" fontId="22" fillId="0" borderId="0" xfId="2" applyNumberFormat="1" applyFont="1" applyAlignment="1">
      <alignment horizontal="left" wrapText="1"/>
    </xf>
    <xf numFmtId="10" fontId="18" fillId="0" borderId="0" xfId="2" applyNumberFormat="1" applyFont="1" applyAlignment="1">
      <alignment horizontal="left" wrapText="1"/>
    </xf>
    <xf numFmtId="9" fontId="21" fillId="0" borderId="0" xfId="2" applyNumberFormat="1" applyFont="1" applyAlignment="1">
      <alignment horizontal="left" wrapText="1"/>
    </xf>
    <xf numFmtId="9" fontId="22" fillId="0" borderId="0" xfId="2" applyNumberFormat="1" applyFont="1" applyAlignment="1">
      <alignment horizontal="left" wrapText="1"/>
    </xf>
    <xf numFmtId="166" fontId="22" fillId="0" borderId="0" xfId="2" applyNumberFormat="1" applyFont="1" applyAlignment="1">
      <alignment horizontal="left" wrapText="1"/>
    </xf>
    <xf numFmtId="166" fontId="22" fillId="8" borderId="0" xfId="2" applyNumberFormat="1" applyFont="1" applyFill="1" applyAlignment="1">
      <alignment horizontal="left" wrapText="1"/>
    </xf>
    <xf numFmtId="0" fontId="23" fillId="0" borderId="0" xfId="2" applyFont="1" applyAlignment="1">
      <alignment horizontal="left"/>
    </xf>
    <xf numFmtId="0" fontId="10" fillId="0" borderId="0" xfId="2" applyFont="1" applyAlignment="1">
      <alignment horizontal="left"/>
    </xf>
    <xf numFmtId="0" fontId="2" fillId="9" borderId="0" xfId="0" applyFont="1" applyFill="1" applyAlignment="1">
      <alignment vertical="center"/>
    </xf>
    <xf numFmtId="0" fontId="24" fillId="0" borderId="0" xfId="0" applyFont="1"/>
    <xf numFmtId="0" fontId="25" fillId="0" borderId="0" xfId="0" applyFont="1"/>
    <xf numFmtId="0" fontId="24" fillId="0" borderId="0" xfId="0" applyFont="1" applyAlignment="1">
      <alignment wrapText="1"/>
    </xf>
    <xf numFmtId="14" fontId="24" fillId="0" borderId="0" xfId="0" applyNumberFormat="1" applyFont="1"/>
    <xf numFmtId="1" fontId="21" fillId="0" borderId="0" xfId="2" applyNumberFormat="1" applyFont="1" applyAlignment="1">
      <alignment horizontal="left" wrapText="1"/>
    </xf>
    <xf numFmtId="0" fontId="12" fillId="0" borderId="0" xfId="2" applyFont="1" applyAlignment="1">
      <alignment horizontal="left" vertical="top" wrapText="1"/>
    </xf>
    <xf numFmtId="1" fontId="13" fillId="0" borderId="0" xfId="2" applyNumberFormat="1" applyFont="1" applyAlignment="1">
      <alignment horizontal="center" vertical="top" wrapText="1"/>
    </xf>
    <xf numFmtId="0" fontId="4" fillId="0" borderId="0" xfId="0" applyFont="1" applyAlignment="1">
      <alignment horizontal="center"/>
    </xf>
    <xf numFmtId="1" fontId="12" fillId="0" borderId="0" xfId="2" applyNumberFormat="1" applyFont="1" applyAlignment="1">
      <alignment vertical="top" wrapText="1"/>
    </xf>
    <xf numFmtId="0" fontId="2" fillId="0" borderId="0" xfId="0" applyFont="1" applyAlignment="1">
      <alignment wrapText="1"/>
    </xf>
    <xf numFmtId="0" fontId="12" fillId="0" borderId="0" xfId="2" applyFont="1" applyAlignment="1">
      <alignment horizontal="right" wrapText="1"/>
    </xf>
    <xf numFmtId="0" fontId="19" fillId="0" borderId="8" xfId="0" applyFont="1" applyBorder="1" applyAlignment="1">
      <alignment wrapText="1"/>
    </xf>
    <xf numFmtId="0" fontId="20" fillId="0" borderId="9" xfId="0" applyFont="1" applyBorder="1" applyAlignment="1">
      <alignment wrapText="1"/>
    </xf>
    <xf numFmtId="0" fontId="20" fillId="0" borderId="10" xfId="0" applyFont="1" applyBorder="1" applyAlignment="1">
      <alignment wrapText="1"/>
    </xf>
    <xf numFmtId="0" fontId="8" fillId="0" borderId="11" xfId="0" applyFont="1" applyBorder="1" applyAlignment="1">
      <alignment vertical="center" wrapText="1"/>
    </xf>
    <xf numFmtId="0" fontId="4" fillId="0" borderId="0" xfId="0" applyFont="1" applyAlignment="1">
      <alignment vertical="center" wrapText="1"/>
    </xf>
    <xf numFmtId="0" fontId="4" fillId="0" borderId="12" xfId="0" applyFont="1" applyBorder="1" applyAlignment="1">
      <alignment vertical="center" wrapText="1"/>
    </xf>
    <xf numFmtId="0" fontId="4" fillId="0" borderId="11" xfId="0" applyFont="1" applyBorder="1" applyAlignment="1">
      <alignment vertical="center" wrapText="1"/>
    </xf>
    <xf numFmtId="0" fontId="4" fillId="0" borderId="16" xfId="0" applyFont="1" applyBorder="1" applyAlignment="1">
      <alignment vertical="center" wrapText="1"/>
    </xf>
    <xf numFmtId="0" fontId="4" fillId="0" borderId="3" xfId="0" applyFont="1" applyBorder="1" applyAlignment="1">
      <alignment vertical="center" wrapText="1"/>
    </xf>
    <xf numFmtId="0" fontId="4" fillId="0" borderId="13" xfId="0" applyFont="1" applyBorder="1" applyAlignment="1">
      <alignment vertical="center" wrapText="1"/>
    </xf>
    <xf numFmtId="0" fontId="12" fillId="0" borderId="0" xfId="2" applyFont="1" applyAlignment="1">
      <alignment horizontal="center" wrapText="1"/>
    </xf>
  </cellXfs>
  <cellStyles count="7">
    <cellStyle name="Hyperlink" xfId="3" builtinId="8"/>
    <cellStyle name="Normal" xfId="0" builtinId="0"/>
    <cellStyle name="Normal 2" xfId="1" xr:uid="{00000000-0005-0000-0000-000001000000}"/>
    <cellStyle name="Normal 2 2" xfId="2" xr:uid="{00000000-0005-0000-0000-000002000000}"/>
    <cellStyle name="Percent 2" xfId="4" xr:uid="{F9EC46E5-B06B-4E9C-BDAA-A632E93CE818}"/>
    <cellStyle name="Percent 3" xfId="6" xr:uid="{F91DF783-B084-4184-917F-206FE91196C7}"/>
    <cellStyle name="Percent 4" xfId="5" xr:uid="{EA7EE898-DEB4-4CE2-A15B-3CD4F54673AB}"/>
  </cellStyles>
  <dxfs count="1324">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DEDED"/>
        </patternFill>
      </fill>
    </dxf>
    <dxf>
      <fill>
        <patternFill>
          <bgColor rgb="FFF7F7F7"/>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DEDED"/>
        </patternFill>
      </fill>
    </dxf>
    <dxf>
      <fill>
        <patternFill>
          <bgColor rgb="FFF7F7F7"/>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2469"/>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8AADB0"/>
      <rgbColor rgb="00339966"/>
      <rgbColor rgb="00BA9E66"/>
      <rgbColor rgb="00C2B3A1"/>
      <rgbColor rgb="00A8AD70"/>
      <rgbColor rgb="00993366"/>
      <rgbColor rgb="009C1F2E"/>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102"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externalLink" Target="externalLinks/externalLink2.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sharedStrings" Target="sharedStrings.xml"/><Relationship Id="rId105"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externalLink" Target="externalLinks/externalLink1.xml"/><Relationship Id="rId99" Type="http://schemas.openxmlformats.org/officeDocument/2006/relationships/styles" Target="styles.xml"/><Relationship Id="rId10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externalLink" Target="externalLinks/externalLink4.xml"/><Relationship Id="rId10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ad-ast\ast\Factors\2017\2012\Tranche%201\TPS\TPS%20EW\SCAPE%202.4%25\CETV%20bespoke%20outputs%20TPS%20EW%20-%20A%20+%20B%20-%20C%20v0.11_SCAPE%202.4%25.xlsm" TargetMode="External"/></Relationships>
</file>

<file path=xl/externalLinks/_rels/externalLink2.xml.rels><?xml version="1.0" encoding="UTF-8" standalone="yes"?>
<Relationships xmlns="http://schemas.openxmlformats.org/package/2006/relationships"><Relationship Id="rId3" Type="http://schemas.openxmlformats.org/officeDocument/2006/relationships/externalLinkPath" Target="https://tris42.sharepoint.com/sites/gad_wrkgrp_actuarial/pspsactuarialwork/Central/Factors%20&amp;%20Guidance/2024%20Guidance%20Review/1.%20Project%20management/2.%20Planning/5.%20Assumption%20considerations/TPS%20EW%20Consolidated%20Factors%202023-04%20-%20%20Assumption%20Template.xlsm" TargetMode="External"/><Relationship Id="rId2" Type="http://schemas.microsoft.com/office/2019/04/relationships/externalLinkLongPath" Target="https://tris42.sharepoint.com/sites/gad_wrkgrp_actuarial/pspsactuarialwork/Central/Factors%20&amp;%20Guidance/2024%20Guidance%20Review/1.%20Project%20management/2.%20Planning/5.%20Assumption%20considerations/TPS%20EW%20Consolidated%20Factors%202023-04%20-%20%20Assumption%20Template.xlsm?F576D6AF" TargetMode="External"/><Relationship Id="rId1" Type="http://schemas.openxmlformats.org/officeDocument/2006/relationships/externalLinkPath" Target="file:///\\F576D6AF\TPS%20EW%20Consolidated%20Factors%202023-04%20-%20%20Assumption%20Template.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ad-ast\ast\Factors\2022\2022%20Factor%20Review\Fire%20S\Documentation%20Output\Batch%202\Factors%20Documentation%20Fire_S%20Batch%202%20-%20Step%204%20v0.0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tris42.sharepoint.com/Fire_S/Factors/2018/Main%20Factor%20Review/ConsolidatedWorkbook/Fire%20S%20Added%20Pension%20&amp;%20CPD%20Factors%20-%20January%20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Version control"/>
      <sheetName val="Assumptions"/>
      <sheetName val="Inputs"/>
      <sheetName val="Scaling Factors"/>
      <sheetName val="AnnGenHiddenLists"/>
      <sheetName val="Table 911"/>
      <sheetName val="A + B - C"/>
      <sheetName val="Table TA1a"/>
      <sheetName val="Individual Factor"/>
      <sheetName val="Replication report"/>
      <sheetName val="Updated Factors"/>
      <sheetName val="Lists"/>
    </sheetNames>
    <sheetDataSet>
      <sheetData sheetId="0" refreshError="1"/>
      <sheetData sheetId="1" refreshError="1"/>
      <sheetData sheetId="2">
        <row r="14">
          <cell r="G14">
            <v>2.3999999999999998E-3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Cover"/>
      <sheetName val="Purpose of spreadsheet"/>
      <sheetName val="Version Control"/>
      <sheetName val="Summary - TPS_EW"/>
      <sheetName val="AnnGenHiddenLists"/>
      <sheetName val="Factor List"/>
      <sheetName val="x-Series Number"/>
      <sheetName val="Assumptions"/>
      <sheetName val="x-101"/>
      <sheetName val="x-202"/>
      <sheetName val="x-203"/>
      <sheetName val="x-204"/>
      <sheetName val="x-205"/>
      <sheetName val="x-206"/>
      <sheetName val="x-207"/>
      <sheetName val="x-208"/>
      <sheetName val="x-209"/>
      <sheetName val="x-210"/>
      <sheetName val="x-211"/>
      <sheetName val="x-212"/>
      <sheetName val="x-213"/>
      <sheetName val="x-214"/>
      <sheetName val="x-215"/>
      <sheetName val="x-216"/>
      <sheetName val="x-217"/>
      <sheetName val="x-218"/>
      <sheetName val="x-219"/>
      <sheetName val="x-220"/>
      <sheetName val="x-221"/>
      <sheetName val="x-222"/>
      <sheetName val="x-224"/>
      <sheetName val="x-225"/>
      <sheetName val="x-226"/>
      <sheetName val="x-231"/>
      <sheetName val="x-232"/>
      <sheetName val="x-233"/>
      <sheetName val="x-234"/>
      <sheetName val="x-235"/>
      <sheetName val="x-236"/>
      <sheetName val="x-237"/>
      <sheetName val="x-238"/>
      <sheetName val="x-239"/>
      <sheetName val="x-240"/>
      <sheetName val="x-301"/>
      <sheetName val="x-302"/>
      <sheetName val="x-303"/>
      <sheetName val="x-304"/>
      <sheetName val="x-305"/>
      <sheetName val="x-306"/>
      <sheetName val="x-307"/>
      <sheetName val="x-308"/>
      <sheetName val="x-309"/>
      <sheetName val="x-310"/>
      <sheetName val="x-311"/>
      <sheetName val="x-312"/>
      <sheetName val="x-313"/>
      <sheetName val="x-314"/>
      <sheetName val="x-315"/>
      <sheetName val="x-316"/>
      <sheetName val="x-317"/>
      <sheetName val="x-318"/>
      <sheetName val="x-319"/>
      <sheetName val="x-320"/>
      <sheetName val="x-321"/>
      <sheetName val="x-322"/>
      <sheetName val="x-323"/>
      <sheetName val="x-324"/>
      <sheetName val="x-401"/>
      <sheetName val="x-402"/>
      <sheetName val="x-403"/>
      <sheetName val="x-404"/>
      <sheetName val="x-405"/>
      <sheetName val="x-406"/>
      <sheetName val="x-407"/>
      <sheetName val="x-408"/>
      <sheetName val="x-409"/>
      <sheetName val="x-410"/>
      <sheetName val="x-411"/>
      <sheetName val="x-412"/>
      <sheetName val="x-413"/>
      <sheetName val="x-414"/>
      <sheetName val="x-501"/>
      <sheetName val="x-502"/>
      <sheetName val="x-503"/>
      <sheetName val="x-504"/>
      <sheetName val="x-505"/>
      <sheetName val="x-601"/>
      <sheetName val="x-602"/>
      <sheetName val="x-603"/>
      <sheetName val="x-604"/>
      <sheetName val="x-605"/>
      <sheetName val="x-606"/>
      <sheetName val="x-607"/>
      <sheetName val="x-608"/>
      <sheetName val="x-609"/>
      <sheetName val="x-610"/>
      <sheetName val="x-611"/>
      <sheetName val="x-702"/>
      <sheetName val="x-703"/>
      <sheetName val="x-704"/>
      <sheetName val="x-705"/>
      <sheetName val="x-706"/>
      <sheetName val="x-707"/>
      <sheetName val="x-708"/>
      <sheetName val="x-709"/>
      <sheetName val="x-710"/>
      <sheetName val="x-711"/>
      <sheetName val="x-712"/>
      <sheetName val="x-713"/>
      <sheetName val="x-714"/>
      <sheetName val="x-715"/>
      <sheetName val="x-716"/>
      <sheetName val="x-717"/>
      <sheetName val="x-718"/>
      <sheetName val="x-719"/>
      <sheetName val="x-720"/>
      <sheetName val="x-721"/>
      <sheetName val="x-722"/>
      <sheetName val="x-723"/>
      <sheetName val="x-724"/>
      <sheetName val="x-725"/>
      <sheetName val="x-726"/>
      <sheetName val="x-727"/>
      <sheetName val="x-728"/>
      <sheetName val="x-729"/>
      <sheetName val="x-801"/>
      <sheetName val="x-802"/>
      <sheetName val="x-803"/>
      <sheetName val="x-804"/>
      <sheetName val="x-805"/>
    </sheetNames>
    <sheetDataSet>
      <sheetData sheetId="0">
        <row r="2">
          <cell r="A2" t="str">
            <v>TPS (England &amp; Wales) - Consolidated Factor Spreadsheet</v>
          </cell>
        </row>
      </sheetData>
      <sheetData sheetId="1"/>
      <sheetData sheetId="2"/>
      <sheetData sheetId="3"/>
      <sheetData sheetId="4"/>
      <sheetData sheetId="5"/>
      <sheetData sheetId="6">
        <row r="9">
          <cell r="B9" t="str">
            <v>Enter the factor type (which should be consistent with the series header types found on the summary sheet (eg early or late retirement)</v>
          </cell>
        </row>
        <row r="14">
          <cell r="B14" t="str">
            <v>Enter series number (this reflects the number in the relevant series eg if it’s the first ER/LR factor then it would be "401")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urpose of spreadsheet"/>
      <sheetName val="Version Control"/>
      <sheetName val="Summary - Fire_S"/>
      <sheetName val="AnnGenHiddenLists"/>
      <sheetName val="Factor List"/>
      <sheetName val="x-Series Number"/>
      <sheetName val="x-406 "/>
      <sheetName val="x-407"/>
      <sheetName val="x-220"/>
      <sheetName val="x-221"/>
      <sheetName val="x-401"/>
      <sheetName val="x-402"/>
      <sheetName val="x-403"/>
      <sheetName val="x-404"/>
      <sheetName val="x-405"/>
    </sheetNames>
    <sheetDataSet>
      <sheetData sheetId="0">
        <row r="2">
          <cell r="A2" t="str">
            <v>Fire_S - Consolidated Factor Spreadsheet</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urpose of spreadsheet"/>
      <sheetName val="Version Control"/>
      <sheetName val="Summary - Fire_E"/>
      <sheetName val="AnnGenHiddenLists"/>
      <sheetName val="Factor List"/>
      <sheetName val="x-Series Number"/>
      <sheetName val="x-701"/>
      <sheetName val="x-702"/>
      <sheetName val="x-703"/>
      <sheetName val="x-704"/>
      <sheetName val="x-801"/>
    </sheetNames>
    <sheetDataSet>
      <sheetData sheetId="0">
        <row r="2">
          <cell r="A2" t="str">
            <v>Fire_S - Added Pension &amp; CPD Factors</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D25"/>
  <sheetViews>
    <sheetView showGridLines="0" workbookViewId="0">
      <selection activeCell="B19" sqref="B19"/>
    </sheetView>
  </sheetViews>
  <sheetFormatPr defaultRowHeight="13.2" x14ac:dyDescent="0.25"/>
  <cols>
    <col min="1" max="1" width="21.88671875" customWidth="1"/>
    <col min="2" max="2" width="130.88671875" style="2" customWidth="1"/>
    <col min="4" max="4" width="10.109375" bestFit="1" customWidth="1"/>
    <col min="8" max="8" width="10.109375" customWidth="1"/>
    <col min="9" max="9" width="11.44140625" customWidth="1"/>
    <col min="12" max="12" width="15.44140625" bestFit="1" customWidth="1"/>
    <col min="13" max="13" width="21" bestFit="1" customWidth="1"/>
    <col min="14" max="14" width="9.109375" customWidth="1"/>
    <col min="15" max="15" width="9.5546875" customWidth="1"/>
    <col min="16" max="20" width="13.109375" customWidth="1"/>
    <col min="27" max="27" width="11.109375" customWidth="1"/>
    <col min="28" max="28" width="10.109375" customWidth="1"/>
    <col min="31" max="31" width="15.44140625" bestFit="1" customWidth="1"/>
    <col min="32" max="32" width="21" bestFit="1" customWidth="1"/>
    <col min="33" max="34" width="9.5546875" bestFit="1" customWidth="1"/>
    <col min="35" max="35" width="9.5546875" customWidth="1"/>
    <col min="39" max="39" width="12.44140625" bestFit="1" customWidth="1"/>
  </cols>
  <sheetData>
    <row r="1" spans="1:4" ht="21" x14ac:dyDescent="0.4">
      <c r="A1" s="4" t="s">
        <v>0</v>
      </c>
      <c r="B1" s="4"/>
    </row>
    <row r="2" spans="1:4" ht="15.6" x14ac:dyDescent="0.3">
      <c r="A2" s="5" t="s">
        <v>1</v>
      </c>
      <c r="B2" s="5"/>
    </row>
    <row r="3" spans="1:4" ht="15.6" x14ac:dyDescent="0.3">
      <c r="A3" s="6" t="s">
        <v>2</v>
      </c>
      <c r="B3" s="6"/>
    </row>
    <row r="4" spans="1:4" x14ac:dyDescent="0.25">
      <c r="A4" s="7" t="str">
        <f ca="1">CELL("filename",A1)</f>
        <v>P:\AST development\Hosted\Factors Modernisation\Data import\Consolidated Factor Workbooks\2025-02\[Fire S Consolidated Factors 2025-01.xlsm]Cover</v>
      </c>
    </row>
    <row r="5" spans="1:4" x14ac:dyDescent="0.25">
      <c r="D5" s="8"/>
    </row>
    <row r="6" spans="1:4" x14ac:dyDescent="0.25">
      <c r="A6" s="1"/>
    </row>
    <row r="7" spans="1:4" ht="15.6" x14ac:dyDescent="0.25">
      <c r="A7" s="97" t="s">
        <v>3</v>
      </c>
      <c r="B7" s="104" t="s">
        <v>4</v>
      </c>
    </row>
    <row r="11" spans="1:4" ht="15.6" x14ac:dyDescent="0.25">
      <c r="A11" s="98" t="s">
        <v>5</v>
      </c>
      <c r="B11" s="98" t="s">
        <v>6</v>
      </c>
    </row>
    <row r="12" spans="1:4" x14ac:dyDescent="0.25">
      <c r="A12" s="99" t="s">
        <v>7</v>
      </c>
      <c r="B12" s="103" t="s">
        <v>8</v>
      </c>
    </row>
    <row r="13" spans="1:4" x14ac:dyDescent="0.25">
      <c r="A13" s="100" t="s">
        <v>9</v>
      </c>
      <c r="B13" s="103" t="s">
        <v>10</v>
      </c>
    </row>
    <row r="14" spans="1:4" x14ac:dyDescent="0.25">
      <c r="A14" s="101" t="s">
        <v>11</v>
      </c>
      <c r="B14" s="103" t="s">
        <v>12</v>
      </c>
    </row>
    <row r="15" spans="1:4" ht="19.5" customHeight="1" x14ac:dyDescent="0.25">
      <c r="A15" s="162" t="s">
        <v>13</v>
      </c>
      <c r="B15" s="103" t="s">
        <v>14</v>
      </c>
    </row>
    <row r="16" spans="1:4" ht="26.4" x14ac:dyDescent="0.25">
      <c r="A16" s="102" t="s">
        <v>15</v>
      </c>
      <c r="B16" s="102" t="s">
        <v>16</v>
      </c>
    </row>
    <row r="17" spans="1:2" ht="26.4" x14ac:dyDescent="0.25">
      <c r="A17" s="103" t="s">
        <v>17</v>
      </c>
      <c r="B17" s="103" t="s">
        <v>18</v>
      </c>
    </row>
    <row r="18" spans="1:2" ht="26.4" x14ac:dyDescent="0.25">
      <c r="A18" s="103" t="s">
        <v>19</v>
      </c>
      <c r="B18" s="103" t="s">
        <v>20</v>
      </c>
    </row>
    <row r="19" spans="1:2" ht="26.4" x14ac:dyDescent="0.25">
      <c r="A19" s="102" t="s">
        <v>21</v>
      </c>
      <c r="B19" s="102" t="s">
        <v>22</v>
      </c>
    </row>
    <row r="20" spans="1:2" ht="26.4" x14ac:dyDescent="0.25">
      <c r="A20" s="102" t="s">
        <v>23</v>
      </c>
      <c r="B20" s="102" t="s">
        <v>24</v>
      </c>
    </row>
    <row r="21" spans="1:2" ht="26.4" x14ac:dyDescent="0.25">
      <c r="A21" s="102" t="s">
        <v>25</v>
      </c>
      <c r="B21" s="102" t="s">
        <v>26</v>
      </c>
    </row>
    <row r="22" spans="1:2" ht="26.4" x14ac:dyDescent="0.25">
      <c r="A22" s="102" t="s">
        <v>27</v>
      </c>
      <c r="B22" s="102" t="s">
        <v>28</v>
      </c>
    </row>
    <row r="23" spans="1:2" ht="26.4" x14ac:dyDescent="0.25">
      <c r="A23" s="102" t="s">
        <v>29</v>
      </c>
      <c r="B23" s="102" t="s">
        <v>30</v>
      </c>
    </row>
    <row r="24" spans="1:2" x14ac:dyDescent="0.25">
      <c r="A24" s="3"/>
    </row>
    <row r="25" spans="1:2" x14ac:dyDescent="0.25">
      <c r="A25" s="3"/>
    </row>
  </sheetData>
  <sheetProtection algorithmName="SHA-512" hashValue="AeC6cl1SuuLNp/crDdIPCXIIC7MDtrKNP0i12w+jP/V9oMj9v8/cBHJ0wqUK0w0NCCQdAReHOk6NWzy584RRfg==" saltValue="79D2U6C3/PG6lezwTrzWHQ==" spinCount="100000" sheet="1" objects="1" scenarios="1"/>
  <phoneticPr fontId="3" type="noConversion"/>
  <conditionalFormatting sqref="B7">
    <cfRule type="expression" dxfId="1323" priority="3" stopIfTrue="1">
      <formula>MOD(ROW(),2)=0</formula>
    </cfRule>
    <cfRule type="expression" dxfId="1322" priority="4" stopIfTrue="1">
      <formula>MOD(ROW(),2)&lt;&gt;0</formula>
    </cfRule>
  </conditionalFormatting>
  <conditionalFormatting sqref="A7">
    <cfRule type="expression" dxfId="1321" priority="5" stopIfTrue="1">
      <formula>MOD(ROW(),2)=0</formula>
    </cfRule>
    <cfRule type="expression" dxfId="1320" priority="6" stopIfTrue="1">
      <formula>MOD(ROW(),2)&lt;&gt;0</formula>
    </cfRule>
  </conditionalFormatting>
  <conditionalFormatting sqref="A16:A23">
    <cfRule type="expression" dxfId="1319" priority="11" stopIfTrue="1">
      <formula>MOD(ROW(),2)=0</formula>
    </cfRule>
    <cfRule type="expression" dxfId="1318" priority="12" stopIfTrue="1">
      <formula>MOD(ROW(),2)&lt;&gt;0</formula>
    </cfRule>
  </conditionalFormatting>
  <conditionalFormatting sqref="B16:B23">
    <cfRule type="expression" dxfId="1317" priority="13" stopIfTrue="1">
      <formula>MOD(ROW(),2)=0</formula>
    </cfRule>
    <cfRule type="expression" dxfId="1316" priority="14" stopIfTrue="1">
      <formula>MOD(ROW(),2)&lt;&gt;0</formula>
    </cfRule>
  </conditionalFormatting>
  <conditionalFormatting sqref="B11:B14">
    <cfRule type="expression" dxfId="1315" priority="9" stopIfTrue="1">
      <formula>MOD(ROW(),2)=0</formula>
    </cfRule>
    <cfRule type="expression" dxfId="1314" priority="10" stopIfTrue="1">
      <formula>MOD(ROW(),2)&lt;&gt;0</formula>
    </cfRule>
  </conditionalFormatting>
  <conditionalFormatting sqref="A11">
    <cfRule type="expression" dxfId="1313" priority="7" stopIfTrue="1">
      <formula>MOD(ROW(),2)=0</formula>
    </cfRule>
    <cfRule type="expression" dxfId="1312" priority="8" stopIfTrue="1">
      <formula>MOD(ROW(),2)&lt;&gt;0</formula>
    </cfRule>
  </conditionalFormatting>
  <conditionalFormatting sqref="B15">
    <cfRule type="expression" dxfId="1311" priority="1" stopIfTrue="1">
      <formula>MOD(ROW(),2)=0</formula>
    </cfRule>
    <cfRule type="expression" dxfId="1310" priority="2" stopIfTrue="1">
      <formula>MOD(ROW(),2)&lt;&gt;0</formula>
    </cfRule>
  </conditionalFormatting>
  <pageMargins left="0.75" right="0.75" top="1" bottom="1" header="0.5" footer="0.5"/>
  <pageSetup paperSize="9" scale="88" orientation="landscape" r:id="rId1"/>
  <headerFooter alignWithMargins="0">
    <oddHeader>&amp;L&amp;Z&amp;F  [&amp;A]</oddHeader>
    <oddFooter>&amp;LPage &amp;P of &amp;N&amp;R&amp;T &amp;D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0"/>
  <dimension ref="A1:G68"/>
  <sheetViews>
    <sheetView showGridLines="0" zoomScale="85" zoomScaleNormal="85" workbookViewId="0">
      <selection activeCell="B15" sqref="B15"/>
    </sheetView>
  </sheetViews>
  <sheetFormatPr defaultColWidth="10" defaultRowHeight="13.2" x14ac:dyDescent="0.25"/>
  <cols>
    <col min="1" max="1" width="31.88671875" style="27" customWidth="1"/>
    <col min="2" max="4" width="22.88671875" style="27" customWidth="1"/>
    <col min="5" max="16384" width="10" style="27"/>
  </cols>
  <sheetData>
    <row r="1" spans="1:7" ht="21" x14ac:dyDescent="0.4">
      <c r="A1" s="40" t="s">
        <v>0</v>
      </c>
      <c r="B1" s="41"/>
      <c r="C1" s="41"/>
      <c r="D1" s="41"/>
      <c r="E1" s="41"/>
      <c r="F1" s="41"/>
      <c r="G1" s="41"/>
    </row>
    <row r="2" spans="1:7" ht="15.6" x14ac:dyDescent="0.3">
      <c r="A2" s="42" t="str">
        <f>IF(title="&gt; Enter workbook title here","Enter workbook title in Cover sheet",title)</f>
        <v>Fire_S - Consolidated Factor Spreadsheet</v>
      </c>
      <c r="B2" s="43"/>
      <c r="C2" s="43"/>
      <c r="D2" s="43"/>
      <c r="E2" s="43"/>
      <c r="F2" s="43"/>
      <c r="G2" s="43"/>
    </row>
    <row r="3" spans="1:7" ht="15.6" x14ac:dyDescent="0.3">
      <c r="A3" s="44" t="str">
        <f>TABLE_FACTOR_TYPE&amp;" - x-"&amp;TABLE_SERIES_NUMBER</f>
        <v>CETV - x-202</v>
      </c>
      <c r="B3" s="43"/>
      <c r="C3" s="43"/>
      <c r="D3" s="43"/>
      <c r="E3" s="43"/>
      <c r="F3" s="43"/>
      <c r="G3" s="43"/>
    </row>
    <row r="4" spans="1:7" x14ac:dyDescent="0.25">
      <c r="A4" s="45"/>
    </row>
    <row r="6" spans="1:7" x14ac:dyDescent="0.25">
      <c r="A6" s="77" t="s">
        <v>573</v>
      </c>
      <c r="B6" s="79" t="s">
        <v>574</v>
      </c>
      <c r="C6" s="79"/>
      <c r="D6" s="79"/>
    </row>
    <row r="7" spans="1:7" x14ac:dyDescent="0.25">
      <c r="A7" s="78" t="s">
        <v>575</v>
      </c>
      <c r="B7" s="80" t="s">
        <v>82</v>
      </c>
      <c r="C7" s="80"/>
      <c r="D7" s="80"/>
    </row>
    <row r="8" spans="1:7" x14ac:dyDescent="0.25">
      <c r="A8" s="78" t="s">
        <v>285</v>
      </c>
      <c r="B8" s="80">
        <v>1992</v>
      </c>
      <c r="C8" s="80"/>
      <c r="D8" s="80"/>
    </row>
    <row r="9" spans="1:7" x14ac:dyDescent="0.25">
      <c r="A9" s="78" t="s">
        <v>286</v>
      </c>
      <c r="B9" s="80" t="s">
        <v>302</v>
      </c>
      <c r="C9" s="80"/>
      <c r="D9" s="80"/>
    </row>
    <row r="10" spans="1:7" x14ac:dyDescent="0.25">
      <c r="A10" s="78" t="s">
        <v>6</v>
      </c>
      <c r="B10" s="80" t="s">
        <v>303</v>
      </c>
      <c r="C10" s="80"/>
      <c r="D10" s="80"/>
    </row>
    <row r="11" spans="1:7" x14ac:dyDescent="0.25">
      <c r="A11" s="78" t="s">
        <v>287</v>
      </c>
      <c r="B11" s="80" t="s">
        <v>314</v>
      </c>
      <c r="C11" s="80"/>
      <c r="D11" s="80"/>
    </row>
    <row r="12" spans="1:7" x14ac:dyDescent="0.25">
      <c r="A12" s="78" t="s">
        <v>288</v>
      </c>
      <c r="B12" s="80" t="s">
        <v>305</v>
      </c>
      <c r="C12" s="80"/>
      <c r="D12" s="80"/>
    </row>
    <row r="13" spans="1:7" x14ac:dyDescent="0.25">
      <c r="A13" s="78" t="s">
        <v>582</v>
      </c>
      <c r="B13" s="80">
        <v>2</v>
      </c>
      <c r="C13" s="80"/>
      <c r="D13" s="80"/>
    </row>
    <row r="14" spans="1:7" x14ac:dyDescent="0.25">
      <c r="A14" s="78" t="s">
        <v>290</v>
      </c>
      <c r="B14" s="80">
        <v>202</v>
      </c>
      <c r="C14" s="80"/>
      <c r="D14" s="80"/>
    </row>
    <row r="15" spans="1:7" x14ac:dyDescent="0.25">
      <c r="A15" s="78" t="s">
        <v>585</v>
      </c>
      <c r="B15" s="80" t="s">
        <v>663</v>
      </c>
      <c r="C15" s="80"/>
      <c r="D15" s="80"/>
    </row>
    <row r="16" spans="1:7" x14ac:dyDescent="0.25">
      <c r="A16" s="78" t="s">
        <v>292</v>
      </c>
      <c r="B16" s="80" t="s">
        <v>316</v>
      </c>
      <c r="C16" s="80"/>
      <c r="D16" s="80"/>
    </row>
    <row r="17" spans="1:4" ht="39.6" customHeight="1" x14ac:dyDescent="0.25">
      <c r="A17" s="78" t="s">
        <v>657</v>
      </c>
      <c r="B17" s="80" t="s">
        <v>308</v>
      </c>
      <c r="C17" s="80"/>
      <c r="D17" s="80"/>
    </row>
    <row r="18" spans="1:4" x14ac:dyDescent="0.25">
      <c r="A18" s="78" t="s">
        <v>589</v>
      </c>
      <c r="B18" s="87">
        <v>45070</v>
      </c>
      <c r="C18" s="80"/>
      <c r="D18" s="80"/>
    </row>
    <row r="19" spans="1:4" x14ac:dyDescent="0.25">
      <c r="A19" s="78" t="s">
        <v>295</v>
      </c>
      <c r="B19" s="87">
        <v>45014</v>
      </c>
      <c r="C19" s="80"/>
      <c r="D19" s="80"/>
    </row>
    <row r="20" spans="1:4" x14ac:dyDescent="0.25">
      <c r="A20" s="78" t="s">
        <v>297</v>
      </c>
      <c r="B20" s="80" t="s">
        <v>310</v>
      </c>
      <c r="C20" s="80"/>
      <c r="D20" s="80"/>
    </row>
    <row r="21" spans="1:4" x14ac:dyDescent="0.25">
      <c r="A21" s="168" t="s">
        <v>658</v>
      </c>
      <c r="B21" s="184" t="s">
        <v>309</v>
      </c>
      <c r="C21" s="184"/>
      <c r="D21" s="184"/>
    </row>
    <row r="23" spans="1:4" x14ac:dyDescent="0.25">
      <c r="B23" s="95" t="str">
        <f>HYPERLINK("#'Factor List'!A1","Back to Factor List")</f>
        <v>Back to Factor List</v>
      </c>
    </row>
    <row r="24" spans="1:4" x14ac:dyDescent="0.25">
      <c r="B24" s="95" t="str">
        <f>HYPERLINK("#'Assumptions'!A1","Assumptions")</f>
        <v>Assumptions</v>
      </c>
    </row>
    <row r="26" spans="1:4" ht="39.6" x14ac:dyDescent="0.25">
      <c r="A26" s="91" t="s">
        <v>659</v>
      </c>
      <c r="B26" s="91" t="s">
        <v>660</v>
      </c>
      <c r="C26" s="91" t="s">
        <v>661</v>
      </c>
      <c r="D26" s="91" t="s">
        <v>662</v>
      </c>
    </row>
    <row r="27" spans="1:4" x14ac:dyDescent="0.25">
      <c r="A27" s="92">
        <v>18</v>
      </c>
      <c r="B27" s="93">
        <v>10.46</v>
      </c>
      <c r="C27" s="93">
        <v>2.48</v>
      </c>
      <c r="D27" s="93">
        <v>0</v>
      </c>
    </row>
    <row r="28" spans="1:4" x14ac:dyDescent="0.25">
      <c r="A28" s="92">
        <v>19</v>
      </c>
      <c r="B28" s="93">
        <v>10.61</v>
      </c>
      <c r="C28" s="93">
        <v>2.59</v>
      </c>
      <c r="D28" s="93">
        <v>0</v>
      </c>
    </row>
    <row r="29" spans="1:4" x14ac:dyDescent="0.25">
      <c r="A29" s="92">
        <v>20</v>
      </c>
      <c r="B29" s="93">
        <v>10.76</v>
      </c>
      <c r="C29" s="93">
        <v>2.63</v>
      </c>
      <c r="D29" s="93">
        <v>0</v>
      </c>
    </row>
    <row r="30" spans="1:4" x14ac:dyDescent="0.25">
      <c r="A30" s="92">
        <v>21</v>
      </c>
      <c r="B30" s="93">
        <v>10.91</v>
      </c>
      <c r="C30" s="93">
        <v>2.68</v>
      </c>
      <c r="D30" s="93">
        <v>0</v>
      </c>
    </row>
    <row r="31" spans="1:4" x14ac:dyDescent="0.25">
      <c r="A31" s="92">
        <v>22</v>
      </c>
      <c r="B31" s="93">
        <v>11.07</v>
      </c>
      <c r="C31" s="93">
        <v>2.72</v>
      </c>
      <c r="D31" s="93">
        <v>0</v>
      </c>
    </row>
    <row r="32" spans="1:4" x14ac:dyDescent="0.25">
      <c r="A32" s="92">
        <v>23</v>
      </c>
      <c r="B32" s="93">
        <v>11.23</v>
      </c>
      <c r="C32" s="93">
        <v>2.76</v>
      </c>
      <c r="D32" s="93">
        <v>0</v>
      </c>
    </row>
    <row r="33" spans="1:4" x14ac:dyDescent="0.25">
      <c r="A33" s="92">
        <v>24</v>
      </c>
      <c r="B33" s="93">
        <v>11.39</v>
      </c>
      <c r="C33" s="93">
        <v>2.81</v>
      </c>
      <c r="D33" s="93">
        <v>0</v>
      </c>
    </row>
    <row r="34" spans="1:4" x14ac:dyDescent="0.25">
      <c r="A34" s="92">
        <v>25</v>
      </c>
      <c r="B34" s="93">
        <v>11.55</v>
      </c>
      <c r="C34" s="93">
        <v>2.85</v>
      </c>
      <c r="D34" s="93">
        <v>0</v>
      </c>
    </row>
    <row r="35" spans="1:4" x14ac:dyDescent="0.25">
      <c r="A35" s="92">
        <v>26</v>
      </c>
      <c r="B35" s="93">
        <v>11.72</v>
      </c>
      <c r="C35" s="93">
        <v>2.89</v>
      </c>
      <c r="D35" s="93">
        <v>0</v>
      </c>
    </row>
    <row r="36" spans="1:4" x14ac:dyDescent="0.25">
      <c r="A36" s="92">
        <v>27</v>
      </c>
      <c r="B36" s="93">
        <v>11.89</v>
      </c>
      <c r="C36" s="93">
        <v>2.94</v>
      </c>
      <c r="D36" s="93">
        <v>0</v>
      </c>
    </row>
    <row r="37" spans="1:4" x14ac:dyDescent="0.25">
      <c r="A37" s="92">
        <v>28</v>
      </c>
      <c r="B37" s="93">
        <v>12.06</v>
      </c>
      <c r="C37" s="93">
        <v>2.98</v>
      </c>
      <c r="D37" s="93">
        <v>0</v>
      </c>
    </row>
    <row r="38" spans="1:4" x14ac:dyDescent="0.25">
      <c r="A38" s="92">
        <v>29</v>
      </c>
      <c r="B38" s="93">
        <v>12.23</v>
      </c>
      <c r="C38" s="93">
        <v>3.03</v>
      </c>
      <c r="D38" s="93">
        <v>0</v>
      </c>
    </row>
    <row r="39" spans="1:4" x14ac:dyDescent="0.25">
      <c r="A39" s="92">
        <v>30</v>
      </c>
      <c r="B39" s="93">
        <v>12.41</v>
      </c>
      <c r="C39" s="93">
        <v>3.07</v>
      </c>
      <c r="D39" s="93">
        <v>0</v>
      </c>
    </row>
    <row r="40" spans="1:4" x14ac:dyDescent="0.25">
      <c r="A40" s="92">
        <v>31</v>
      </c>
      <c r="B40" s="93">
        <v>12.59</v>
      </c>
      <c r="C40" s="93">
        <v>3.11</v>
      </c>
      <c r="D40" s="93">
        <v>0</v>
      </c>
    </row>
    <row r="41" spans="1:4" x14ac:dyDescent="0.25">
      <c r="A41" s="92">
        <v>32</v>
      </c>
      <c r="B41" s="93">
        <v>12.77</v>
      </c>
      <c r="C41" s="93">
        <v>3.15</v>
      </c>
      <c r="D41" s="93">
        <v>0</v>
      </c>
    </row>
    <row r="42" spans="1:4" x14ac:dyDescent="0.25">
      <c r="A42" s="92">
        <v>33</v>
      </c>
      <c r="B42" s="93">
        <v>12.96</v>
      </c>
      <c r="C42" s="93">
        <v>3.19</v>
      </c>
      <c r="D42" s="93">
        <v>0</v>
      </c>
    </row>
    <row r="43" spans="1:4" x14ac:dyDescent="0.25">
      <c r="A43" s="92">
        <v>34</v>
      </c>
      <c r="B43" s="93">
        <v>13.15</v>
      </c>
      <c r="C43" s="93">
        <v>3.23</v>
      </c>
      <c r="D43" s="93">
        <v>0</v>
      </c>
    </row>
    <row r="44" spans="1:4" x14ac:dyDescent="0.25">
      <c r="A44" s="92">
        <v>35</v>
      </c>
      <c r="B44" s="93">
        <v>13.34</v>
      </c>
      <c r="C44" s="93">
        <v>3.27</v>
      </c>
      <c r="D44" s="93">
        <v>0</v>
      </c>
    </row>
    <row r="45" spans="1:4" x14ac:dyDescent="0.25">
      <c r="A45" s="92">
        <v>36</v>
      </c>
      <c r="B45" s="93">
        <v>13.54</v>
      </c>
      <c r="C45" s="93">
        <v>3.31</v>
      </c>
      <c r="D45" s="93">
        <v>0</v>
      </c>
    </row>
    <row r="46" spans="1:4" x14ac:dyDescent="0.25">
      <c r="A46" s="92">
        <v>37</v>
      </c>
      <c r="B46" s="93">
        <v>13.74</v>
      </c>
      <c r="C46" s="93">
        <v>3.35</v>
      </c>
      <c r="D46" s="93">
        <v>0</v>
      </c>
    </row>
    <row r="47" spans="1:4" x14ac:dyDescent="0.25">
      <c r="A47" s="92">
        <v>38</v>
      </c>
      <c r="B47" s="93">
        <v>13.95</v>
      </c>
      <c r="C47" s="93">
        <v>3.39</v>
      </c>
      <c r="D47" s="93">
        <v>0</v>
      </c>
    </row>
    <row r="48" spans="1:4" x14ac:dyDescent="0.25">
      <c r="A48" s="92">
        <v>39</v>
      </c>
      <c r="B48" s="93">
        <v>14.16</v>
      </c>
      <c r="C48" s="93">
        <v>3.43</v>
      </c>
      <c r="D48" s="93">
        <v>0</v>
      </c>
    </row>
    <row r="49" spans="1:4" x14ac:dyDescent="0.25">
      <c r="A49" s="92">
        <v>40</v>
      </c>
      <c r="B49" s="93">
        <v>14.37</v>
      </c>
      <c r="C49" s="93">
        <v>3.47</v>
      </c>
      <c r="D49" s="93">
        <v>0</v>
      </c>
    </row>
    <row r="50" spans="1:4" x14ac:dyDescent="0.25">
      <c r="A50" s="92">
        <v>41</v>
      </c>
      <c r="B50" s="93">
        <v>14.59</v>
      </c>
      <c r="C50" s="93">
        <v>3.5</v>
      </c>
      <c r="D50" s="93">
        <v>0</v>
      </c>
    </row>
    <row r="51" spans="1:4" x14ac:dyDescent="0.25">
      <c r="A51" s="92">
        <v>42</v>
      </c>
      <c r="B51" s="93">
        <v>14.81</v>
      </c>
      <c r="C51" s="93">
        <v>3.54</v>
      </c>
      <c r="D51" s="93">
        <v>0</v>
      </c>
    </row>
    <row r="52" spans="1:4" x14ac:dyDescent="0.25">
      <c r="A52" s="92">
        <v>43</v>
      </c>
      <c r="B52" s="93">
        <v>15.04</v>
      </c>
      <c r="C52" s="93">
        <v>3.57</v>
      </c>
      <c r="D52" s="93">
        <v>0</v>
      </c>
    </row>
    <row r="53" spans="1:4" x14ac:dyDescent="0.25">
      <c r="A53" s="92">
        <v>44</v>
      </c>
      <c r="B53" s="93">
        <v>15.28</v>
      </c>
      <c r="C53" s="93">
        <v>3.6</v>
      </c>
      <c r="D53" s="93">
        <v>0</v>
      </c>
    </row>
    <row r="54" spans="1:4" x14ac:dyDescent="0.25">
      <c r="A54" s="92">
        <v>45</v>
      </c>
      <c r="B54" s="93">
        <v>15.52</v>
      </c>
      <c r="C54" s="93">
        <v>3.63</v>
      </c>
      <c r="D54" s="93">
        <v>0</v>
      </c>
    </row>
    <row r="55" spans="1:4" x14ac:dyDescent="0.25">
      <c r="A55" s="92">
        <v>46</v>
      </c>
      <c r="B55" s="93">
        <v>15.76</v>
      </c>
      <c r="C55" s="93">
        <v>3.66</v>
      </c>
      <c r="D55" s="93">
        <v>0</v>
      </c>
    </row>
    <row r="56" spans="1:4" x14ac:dyDescent="0.25">
      <c r="A56" s="92">
        <v>47</v>
      </c>
      <c r="B56" s="93">
        <v>16.02</v>
      </c>
      <c r="C56" s="93">
        <v>3.69</v>
      </c>
      <c r="D56" s="93">
        <v>0</v>
      </c>
    </row>
    <row r="57" spans="1:4" x14ac:dyDescent="0.25">
      <c r="A57" s="92">
        <v>48</v>
      </c>
      <c r="B57" s="93">
        <v>16.27</v>
      </c>
      <c r="C57" s="93">
        <v>3.71</v>
      </c>
      <c r="D57" s="93">
        <v>0</v>
      </c>
    </row>
    <row r="58" spans="1:4" x14ac:dyDescent="0.25">
      <c r="A58" s="92">
        <v>49</v>
      </c>
      <c r="B58" s="93">
        <v>16.54</v>
      </c>
      <c r="C58" s="93">
        <v>3.74</v>
      </c>
      <c r="D58" s="93">
        <v>0</v>
      </c>
    </row>
    <row r="59" spans="1:4" x14ac:dyDescent="0.25">
      <c r="A59" s="92">
        <v>50</v>
      </c>
      <c r="B59" s="93">
        <v>16.809999999999999</v>
      </c>
      <c r="C59" s="93">
        <v>3.76</v>
      </c>
      <c r="D59" s="93">
        <v>0</v>
      </c>
    </row>
    <row r="60" spans="1:4" x14ac:dyDescent="0.25">
      <c r="A60" s="92">
        <v>51</v>
      </c>
      <c r="B60" s="93">
        <v>17.100000000000001</v>
      </c>
      <c r="C60" s="93">
        <v>3.78</v>
      </c>
      <c r="D60" s="93">
        <v>0</v>
      </c>
    </row>
    <row r="61" spans="1:4" x14ac:dyDescent="0.25">
      <c r="A61" s="92">
        <v>52</v>
      </c>
      <c r="B61" s="93">
        <v>17.38</v>
      </c>
      <c r="C61" s="93">
        <v>3.8</v>
      </c>
      <c r="D61" s="93">
        <v>0</v>
      </c>
    </row>
    <row r="62" spans="1:4" x14ac:dyDescent="0.25">
      <c r="A62" s="92">
        <v>53</v>
      </c>
      <c r="B62" s="93">
        <v>17.68</v>
      </c>
      <c r="C62" s="93">
        <v>3.81</v>
      </c>
      <c r="D62" s="93">
        <v>0</v>
      </c>
    </row>
    <row r="63" spans="1:4" x14ac:dyDescent="0.25">
      <c r="A63" s="92">
        <v>54</v>
      </c>
      <c r="B63" s="93">
        <v>17.989999999999998</v>
      </c>
      <c r="C63" s="93">
        <v>3.83</v>
      </c>
      <c r="D63" s="93">
        <v>0</v>
      </c>
    </row>
    <row r="64" spans="1:4" x14ac:dyDescent="0.25">
      <c r="A64" s="92">
        <v>55</v>
      </c>
      <c r="B64" s="93">
        <v>18.309999999999999</v>
      </c>
      <c r="C64" s="93">
        <v>3.84</v>
      </c>
      <c r="D64" s="93">
        <v>0</v>
      </c>
    </row>
    <row r="65" spans="1:4" x14ac:dyDescent="0.25">
      <c r="A65" s="92">
        <v>56</v>
      </c>
      <c r="B65" s="93">
        <v>18.64</v>
      </c>
      <c r="C65" s="93">
        <v>3.85</v>
      </c>
      <c r="D65" s="93">
        <v>0</v>
      </c>
    </row>
    <row r="66" spans="1:4" x14ac:dyDescent="0.25">
      <c r="A66" s="92">
        <v>57</v>
      </c>
      <c r="B66" s="93">
        <v>18.98</v>
      </c>
      <c r="C66" s="93">
        <v>3.86</v>
      </c>
      <c r="D66" s="93">
        <v>0</v>
      </c>
    </row>
    <row r="67" spans="1:4" x14ac:dyDescent="0.25">
      <c r="A67" s="92">
        <v>58</v>
      </c>
      <c r="B67" s="93">
        <v>19.329999999999998</v>
      </c>
      <c r="C67" s="93">
        <v>3.86</v>
      </c>
      <c r="D67" s="93">
        <v>0</v>
      </c>
    </row>
    <row r="68" spans="1:4" x14ac:dyDescent="0.25">
      <c r="A68" s="92">
        <v>59</v>
      </c>
      <c r="B68" s="93">
        <v>19.7</v>
      </c>
      <c r="C68" s="93">
        <v>3.87</v>
      </c>
      <c r="D68" s="93">
        <v>0</v>
      </c>
    </row>
  </sheetData>
  <sheetProtection algorithmName="SHA-512" hashValue="m6R56vkEH4pw4vTiYBFeACamGClCKEYZfa91De88k9LFrSc+JSe60SeJx0lolbsGud8NoQVio/YjNKefIBq8YA==" saltValue="blU1pBXpd69PhUV4DK7Wpg==" spinCount="100000" sheet="1" objects="1" scenarios="1"/>
  <mergeCells count="1">
    <mergeCell ref="B21:D21"/>
  </mergeCells>
  <conditionalFormatting sqref="A6:A16 A18:A20">
    <cfRule type="expression" dxfId="1251" priority="23" stopIfTrue="1">
      <formula>MOD(ROW(),2)=0</formula>
    </cfRule>
    <cfRule type="expression" dxfId="1250" priority="24" stopIfTrue="1">
      <formula>MOD(ROW(),2)&lt;&gt;0</formula>
    </cfRule>
  </conditionalFormatting>
  <conditionalFormatting sqref="B6:D16 C18:D20">
    <cfRule type="expression" dxfId="1249" priority="25" stopIfTrue="1">
      <formula>MOD(ROW(),2)=0</formula>
    </cfRule>
    <cfRule type="expression" dxfId="1248" priority="26" stopIfTrue="1">
      <formula>MOD(ROW(),2)&lt;&gt;0</formula>
    </cfRule>
  </conditionalFormatting>
  <conditionalFormatting sqref="A26:A68">
    <cfRule type="expression" dxfId="1247" priority="15" stopIfTrue="1">
      <formula>MOD(ROW(),2)=0</formula>
    </cfRule>
    <cfRule type="expression" dxfId="1246" priority="16" stopIfTrue="1">
      <formula>MOD(ROW(),2)&lt;&gt;0</formula>
    </cfRule>
  </conditionalFormatting>
  <conditionalFormatting sqref="B26:D68">
    <cfRule type="expression" dxfId="1245" priority="17" stopIfTrue="1">
      <formula>MOD(ROW(),2)=0</formula>
    </cfRule>
    <cfRule type="expression" dxfId="1244" priority="18" stopIfTrue="1">
      <formula>MOD(ROW(),2)&lt;&gt;0</formula>
    </cfRule>
  </conditionalFormatting>
  <conditionalFormatting sqref="B17">
    <cfRule type="expression" dxfId="1243" priority="13" stopIfTrue="1">
      <formula>MOD(ROW(),2)=0</formula>
    </cfRule>
    <cfRule type="expression" dxfId="1242" priority="14" stopIfTrue="1">
      <formula>MOD(ROW(),2)&lt;&gt;0</formula>
    </cfRule>
  </conditionalFormatting>
  <conditionalFormatting sqref="B18:B20">
    <cfRule type="expression" dxfId="1241" priority="11" stopIfTrue="1">
      <formula>MOD(ROW(),2)=0</formula>
    </cfRule>
    <cfRule type="expression" dxfId="1240" priority="12" stopIfTrue="1">
      <formula>MOD(ROW(),2)&lt;&gt;0</formula>
    </cfRule>
  </conditionalFormatting>
  <conditionalFormatting sqref="C17:D17">
    <cfRule type="expression" dxfId="1239" priority="9" stopIfTrue="1">
      <formula>MOD(ROW(),2)=0</formula>
    </cfRule>
    <cfRule type="expression" dxfId="1238" priority="10" stopIfTrue="1">
      <formula>MOD(ROW(),2)&lt;&gt;0</formula>
    </cfRule>
  </conditionalFormatting>
  <conditionalFormatting sqref="A17">
    <cfRule type="expression" dxfId="1237" priority="7" stopIfTrue="1">
      <formula>MOD(ROW(),2)=0</formula>
    </cfRule>
    <cfRule type="expression" dxfId="1236" priority="8" stopIfTrue="1">
      <formula>MOD(ROW(),2)&lt;&gt;0</formula>
    </cfRule>
  </conditionalFormatting>
  <conditionalFormatting sqref="A21">
    <cfRule type="expression" dxfId="1235" priority="3" stopIfTrue="1">
      <formula>MOD(ROW(),2)=0</formula>
    </cfRule>
    <cfRule type="expression" dxfId="1234" priority="4" stopIfTrue="1">
      <formula>MOD(ROW(),2)&lt;&gt;0</formula>
    </cfRule>
  </conditionalFormatting>
  <conditionalFormatting sqref="B21">
    <cfRule type="expression" dxfId="1233" priority="1" stopIfTrue="1">
      <formula>MOD(ROW(),2)=0</formula>
    </cfRule>
    <cfRule type="expression" dxfId="123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1"/>
  <dimension ref="A1:G73"/>
  <sheetViews>
    <sheetView showGridLines="0" zoomScale="85" zoomScaleNormal="85" workbookViewId="0">
      <selection activeCell="B15" sqref="B15"/>
    </sheetView>
  </sheetViews>
  <sheetFormatPr defaultColWidth="10" defaultRowHeight="13.2" x14ac:dyDescent="0.25"/>
  <cols>
    <col min="1" max="1" width="31.88671875" style="27" customWidth="1"/>
    <col min="2" max="3" width="22.88671875" style="27" customWidth="1"/>
    <col min="4" max="16384" width="10" style="27"/>
  </cols>
  <sheetData>
    <row r="1" spans="1:7" ht="21" x14ac:dyDescent="0.4">
      <c r="A1" s="40" t="s">
        <v>0</v>
      </c>
      <c r="B1" s="41"/>
      <c r="C1" s="41"/>
      <c r="D1" s="41"/>
      <c r="E1" s="41"/>
      <c r="F1" s="41"/>
      <c r="G1" s="41"/>
    </row>
    <row r="2" spans="1:7" ht="15.6" x14ac:dyDescent="0.3">
      <c r="A2" s="42" t="str">
        <f>IF(title="&gt; Enter workbook title here","Enter workbook title in Cover sheet",title)</f>
        <v>Fire_S - Consolidated Factor Spreadsheet</v>
      </c>
      <c r="B2" s="43"/>
      <c r="C2" s="43"/>
      <c r="D2" s="43"/>
      <c r="E2" s="43"/>
      <c r="F2" s="43"/>
      <c r="G2" s="43"/>
    </row>
    <row r="3" spans="1:7" ht="15.6" x14ac:dyDescent="0.3">
      <c r="A3" s="44" t="str">
        <f>TABLE_FACTOR_TYPE&amp;" - x-"&amp;TABLE_SERIES_NUMBER</f>
        <v>CETV - x-203</v>
      </c>
      <c r="B3" s="43"/>
      <c r="C3" s="43"/>
      <c r="D3" s="43"/>
      <c r="E3" s="43"/>
      <c r="F3" s="43"/>
      <c r="G3" s="43"/>
    </row>
    <row r="4" spans="1:7" x14ac:dyDescent="0.25">
      <c r="A4" s="45"/>
    </row>
    <row r="6" spans="1:7" x14ac:dyDescent="0.25">
      <c r="A6" s="77" t="s">
        <v>573</v>
      </c>
      <c r="B6" s="79" t="s">
        <v>574</v>
      </c>
      <c r="C6" s="79"/>
    </row>
    <row r="7" spans="1:7" x14ac:dyDescent="0.25">
      <c r="A7" s="78" t="s">
        <v>575</v>
      </c>
      <c r="B7" s="80" t="s">
        <v>82</v>
      </c>
      <c r="C7" s="80"/>
    </row>
    <row r="8" spans="1:7" x14ac:dyDescent="0.25">
      <c r="A8" s="78" t="s">
        <v>285</v>
      </c>
      <c r="B8" s="80">
        <v>2006</v>
      </c>
      <c r="C8" s="80"/>
    </row>
    <row r="9" spans="1:7" x14ac:dyDescent="0.25">
      <c r="A9" s="78" t="s">
        <v>286</v>
      </c>
      <c r="B9" s="80" t="s">
        <v>302</v>
      </c>
      <c r="C9" s="80"/>
    </row>
    <row r="10" spans="1:7" ht="26.4" x14ac:dyDescent="0.25">
      <c r="A10" s="78" t="s">
        <v>6</v>
      </c>
      <c r="B10" s="80" t="s">
        <v>319</v>
      </c>
      <c r="C10" s="80"/>
    </row>
    <row r="11" spans="1:7" x14ac:dyDescent="0.25">
      <c r="A11" s="78" t="s">
        <v>287</v>
      </c>
      <c r="B11" s="80" t="s">
        <v>304</v>
      </c>
      <c r="C11" s="80"/>
    </row>
    <row r="12" spans="1:7" x14ac:dyDescent="0.25">
      <c r="A12" s="78" t="s">
        <v>288</v>
      </c>
      <c r="B12" s="80" t="s">
        <v>305</v>
      </c>
      <c r="C12" s="80"/>
    </row>
    <row r="13" spans="1:7" x14ac:dyDescent="0.25">
      <c r="A13" s="78" t="s">
        <v>582</v>
      </c>
      <c r="B13" s="80">
        <v>1</v>
      </c>
      <c r="C13" s="80"/>
    </row>
    <row r="14" spans="1:7" x14ac:dyDescent="0.25">
      <c r="A14" s="78" t="s">
        <v>290</v>
      </c>
      <c r="B14" s="80">
        <v>203</v>
      </c>
      <c r="C14" s="80"/>
    </row>
    <row r="15" spans="1:7" x14ac:dyDescent="0.25">
      <c r="A15" s="78" t="s">
        <v>585</v>
      </c>
      <c r="B15" s="80" t="s">
        <v>664</v>
      </c>
      <c r="C15" s="80"/>
    </row>
    <row r="16" spans="1:7" x14ac:dyDescent="0.25">
      <c r="A16" s="78" t="s">
        <v>292</v>
      </c>
      <c r="B16" s="80" t="s">
        <v>307</v>
      </c>
      <c r="C16" s="80"/>
    </row>
    <row r="17" spans="1:3" ht="51" customHeight="1" x14ac:dyDescent="0.25">
      <c r="A17" s="78" t="s">
        <v>657</v>
      </c>
      <c r="B17" s="80" t="s">
        <v>321</v>
      </c>
      <c r="C17" s="80"/>
    </row>
    <row r="18" spans="1:3" x14ac:dyDescent="0.25">
      <c r="A18" s="78" t="s">
        <v>589</v>
      </c>
      <c r="B18" s="87">
        <v>45070</v>
      </c>
      <c r="C18" s="80"/>
    </row>
    <row r="19" spans="1:3" x14ac:dyDescent="0.25">
      <c r="A19" s="78" t="s">
        <v>295</v>
      </c>
      <c r="B19" s="87">
        <v>45014</v>
      </c>
      <c r="C19" s="80"/>
    </row>
    <row r="20" spans="1:3" x14ac:dyDescent="0.25">
      <c r="A20" s="78" t="s">
        <v>297</v>
      </c>
      <c r="B20" s="87" t="s">
        <v>310</v>
      </c>
      <c r="C20" s="80"/>
    </row>
    <row r="21" spans="1:3" x14ac:dyDescent="0.25">
      <c r="A21" s="168" t="s">
        <v>658</v>
      </c>
      <c r="B21" s="87" t="s">
        <v>309</v>
      </c>
      <c r="C21" s="80"/>
    </row>
    <row r="23" spans="1:3" x14ac:dyDescent="0.25">
      <c r="B23" s="95" t="str">
        <f>HYPERLINK("#'Factor List'!A1","Back to Factor List")</f>
        <v>Back to Factor List</v>
      </c>
    </row>
    <row r="24" spans="1:3" x14ac:dyDescent="0.25">
      <c r="B24" s="95" t="str">
        <f>HYPERLINK("#'Assumptions'!A1","Assumptions")</f>
        <v>Assumptions</v>
      </c>
    </row>
    <row r="26" spans="1:3" ht="39.6" x14ac:dyDescent="0.25">
      <c r="A26" s="91" t="s">
        <v>659</v>
      </c>
      <c r="B26" s="91" t="s">
        <v>660</v>
      </c>
      <c r="C26" s="91" t="s">
        <v>661</v>
      </c>
    </row>
    <row r="27" spans="1:3" x14ac:dyDescent="0.25">
      <c r="A27" s="92">
        <v>18</v>
      </c>
      <c r="B27" s="93">
        <v>8.25</v>
      </c>
      <c r="C27" s="93">
        <v>2.69</v>
      </c>
    </row>
    <row r="28" spans="1:3" x14ac:dyDescent="0.25">
      <c r="A28" s="92">
        <v>19</v>
      </c>
      <c r="B28" s="93">
        <v>8.3699999999999992</v>
      </c>
      <c r="C28" s="93">
        <v>2.81</v>
      </c>
    </row>
    <row r="29" spans="1:3" x14ac:dyDescent="0.25">
      <c r="A29" s="92">
        <v>20</v>
      </c>
      <c r="B29" s="93">
        <v>8.48</v>
      </c>
      <c r="C29" s="93">
        <v>2.86</v>
      </c>
    </row>
    <row r="30" spans="1:3" x14ac:dyDescent="0.25">
      <c r="A30" s="92">
        <v>21</v>
      </c>
      <c r="B30" s="93">
        <v>8.6</v>
      </c>
      <c r="C30" s="93">
        <v>2.9</v>
      </c>
    </row>
    <row r="31" spans="1:3" x14ac:dyDescent="0.25">
      <c r="A31" s="92">
        <v>22</v>
      </c>
      <c r="B31" s="93">
        <v>8.7100000000000009</v>
      </c>
      <c r="C31" s="93">
        <v>2.95</v>
      </c>
    </row>
    <row r="32" spans="1:3" x14ac:dyDescent="0.25">
      <c r="A32" s="92">
        <v>23</v>
      </c>
      <c r="B32" s="93">
        <v>8.83</v>
      </c>
      <c r="C32" s="93">
        <v>3</v>
      </c>
    </row>
    <row r="33" spans="1:3" x14ac:dyDescent="0.25">
      <c r="A33" s="92">
        <v>24</v>
      </c>
      <c r="B33" s="93">
        <v>8.9600000000000009</v>
      </c>
      <c r="C33" s="93">
        <v>3.04</v>
      </c>
    </row>
    <row r="34" spans="1:3" x14ac:dyDescent="0.25">
      <c r="A34" s="92">
        <v>25</v>
      </c>
      <c r="B34" s="93">
        <v>9.08</v>
      </c>
      <c r="C34" s="93">
        <v>3.09</v>
      </c>
    </row>
    <row r="35" spans="1:3" x14ac:dyDescent="0.25">
      <c r="A35" s="92">
        <v>26</v>
      </c>
      <c r="B35" s="93">
        <v>9.1999999999999993</v>
      </c>
      <c r="C35" s="93">
        <v>3.14</v>
      </c>
    </row>
    <row r="36" spans="1:3" x14ac:dyDescent="0.25">
      <c r="A36" s="92">
        <v>27</v>
      </c>
      <c r="B36" s="93">
        <v>9.33</v>
      </c>
      <c r="C36" s="93">
        <v>3.19</v>
      </c>
    </row>
    <row r="37" spans="1:3" x14ac:dyDescent="0.25">
      <c r="A37" s="92">
        <v>28</v>
      </c>
      <c r="B37" s="93">
        <v>9.4600000000000009</v>
      </c>
      <c r="C37" s="93">
        <v>3.24</v>
      </c>
    </row>
    <row r="38" spans="1:3" x14ac:dyDescent="0.25">
      <c r="A38" s="92">
        <v>29</v>
      </c>
      <c r="B38" s="93">
        <v>9.59</v>
      </c>
      <c r="C38" s="93">
        <v>3.29</v>
      </c>
    </row>
    <row r="39" spans="1:3" x14ac:dyDescent="0.25">
      <c r="A39" s="92">
        <v>30</v>
      </c>
      <c r="B39" s="93">
        <v>9.7200000000000006</v>
      </c>
      <c r="C39" s="93">
        <v>3.33</v>
      </c>
    </row>
    <row r="40" spans="1:3" x14ac:dyDescent="0.25">
      <c r="A40" s="92">
        <v>31</v>
      </c>
      <c r="B40" s="93">
        <v>9.86</v>
      </c>
      <c r="C40" s="93">
        <v>3.38</v>
      </c>
    </row>
    <row r="41" spans="1:3" x14ac:dyDescent="0.25">
      <c r="A41" s="92">
        <v>32</v>
      </c>
      <c r="B41" s="93">
        <v>9.99</v>
      </c>
      <c r="C41" s="93">
        <v>3.43</v>
      </c>
    </row>
    <row r="42" spans="1:3" x14ac:dyDescent="0.25">
      <c r="A42" s="92">
        <v>33</v>
      </c>
      <c r="B42" s="93">
        <v>10.130000000000001</v>
      </c>
      <c r="C42" s="93">
        <v>3.47</v>
      </c>
    </row>
    <row r="43" spans="1:3" x14ac:dyDescent="0.25">
      <c r="A43" s="92">
        <v>34</v>
      </c>
      <c r="B43" s="93">
        <v>10.28</v>
      </c>
      <c r="C43" s="93">
        <v>3.52</v>
      </c>
    </row>
    <row r="44" spans="1:3" x14ac:dyDescent="0.25">
      <c r="A44" s="92">
        <v>35</v>
      </c>
      <c r="B44" s="93">
        <v>10.42</v>
      </c>
      <c r="C44" s="93">
        <v>3.56</v>
      </c>
    </row>
    <row r="45" spans="1:3" x14ac:dyDescent="0.25">
      <c r="A45" s="92">
        <v>36</v>
      </c>
      <c r="B45" s="93">
        <v>10.57</v>
      </c>
      <c r="C45" s="93">
        <v>3.61</v>
      </c>
    </row>
    <row r="46" spans="1:3" x14ac:dyDescent="0.25">
      <c r="A46" s="92">
        <v>37</v>
      </c>
      <c r="B46" s="93">
        <v>10.72</v>
      </c>
      <c r="C46" s="93">
        <v>3.65</v>
      </c>
    </row>
    <row r="47" spans="1:3" x14ac:dyDescent="0.25">
      <c r="A47" s="92">
        <v>38</v>
      </c>
      <c r="B47" s="93">
        <v>10.87</v>
      </c>
      <c r="C47" s="93">
        <v>3.69</v>
      </c>
    </row>
    <row r="48" spans="1:3" x14ac:dyDescent="0.25">
      <c r="A48" s="92">
        <v>39</v>
      </c>
      <c r="B48" s="93">
        <v>11.03</v>
      </c>
      <c r="C48" s="93">
        <v>3.74</v>
      </c>
    </row>
    <row r="49" spans="1:3" x14ac:dyDescent="0.25">
      <c r="A49" s="92">
        <v>40</v>
      </c>
      <c r="B49" s="93">
        <v>11.19</v>
      </c>
      <c r="C49" s="93">
        <v>3.78</v>
      </c>
    </row>
    <row r="50" spans="1:3" x14ac:dyDescent="0.25">
      <c r="A50" s="92">
        <v>41</v>
      </c>
      <c r="B50" s="93">
        <v>11.35</v>
      </c>
      <c r="C50" s="93">
        <v>3.82</v>
      </c>
    </row>
    <row r="51" spans="1:3" x14ac:dyDescent="0.25">
      <c r="A51" s="92">
        <v>42</v>
      </c>
      <c r="B51" s="93">
        <v>11.51</v>
      </c>
      <c r="C51" s="93">
        <v>3.86</v>
      </c>
    </row>
    <row r="52" spans="1:3" x14ac:dyDescent="0.25">
      <c r="A52" s="92">
        <v>43</v>
      </c>
      <c r="B52" s="93">
        <v>11.68</v>
      </c>
      <c r="C52" s="93">
        <v>3.89</v>
      </c>
    </row>
    <row r="53" spans="1:3" x14ac:dyDescent="0.25">
      <c r="A53" s="92">
        <v>44</v>
      </c>
      <c r="B53" s="93">
        <v>11.86</v>
      </c>
      <c r="C53" s="93">
        <v>3.93</v>
      </c>
    </row>
    <row r="54" spans="1:3" x14ac:dyDescent="0.25">
      <c r="A54" s="92">
        <v>45</v>
      </c>
      <c r="B54" s="93">
        <v>12.04</v>
      </c>
      <c r="C54" s="93">
        <v>3.96</v>
      </c>
    </row>
    <row r="55" spans="1:3" x14ac:dyDescent="0.25">
      <c r="A55" s="92">
        <v>46</v>
      </c>
      <c r="B55" s="93">
        <v>12.22</v>
      </c>
      <c r="C55" s="93">
        <v>3.99</v>
      </c>
    </row>
    <row r="56" spans="1:3" x14ac:dyDescent="0.25">
      <c r="A56" s="92">
        <v>47</v>
      </c>
      <c r="B56" s="93">
        <v>12.4</v>
      </c>
      <c r="C56" s="93">
        <v>4.03</v>
      </c>
    </row>
    <row r="57" spans="1:3" x14ac:dyDescent="0.25">
      <c r="A57" s="92">
        <v>48</v>
      </c>
      <c r="B57" s="93">
        <v>12.6</v>
      </c>
      <c r="C57" s="93">
        <v>4.05</v>
      </c>
    </row>
    <row r="58" spans="1:3" x14ac:dyDescent="0.25">
      <c r="A58" s="92">
        <v>49</v>
      </c>
      <c r="B58" s="93">
        <v>12.79</v>
      </c>
      <c r="C58" s="93">
        <v>4.08</v>
      </c>
    </row>
    <row r="59" spans="1:3" x14ac:dyDescent="0.25">
      <c r="A59" s="92">
        <v>50</v>
      </c>
      <c r="B59" s="93">
        <v>12.99</v>
      </c>
      <c r="C59" s="93">
        <v>4.0999999999999996</v>
      </c>
    </row>
    <row r="60" spans="1:3" x14ac:dyDescent="0.25">
      <c r="A60" s="92">
        <v>51</v>
      </c>
      <c r="B60" s="93">
        <v>13.2</v>
      </c>
      <c r="C60" s="93">
        <v>4.13</v>
      </c>
    </row>
    <row r="61" spans="1:3" x14ac:dyDescent="0.25">
      <c r="A61" s="92">
        <v>52</v>
      </c>
      <c r="B61" s="93">
        <v>13.42</v>
      </c>
      <c r="C61" s="93">
        <v>4.1500000000000004</v>
      </c>
    </row>
    <row r="62" spans="1:3" x14ac:dyDescent="0.25">
      <c r="A62" s="92">
        <v>53</v>
      </c>
      <c r="B62" s="93">
        <v>13.64</v>
      </c>
      <c r="C62" s="93">
        <v>4.17</v>
      </c>
    </row>
    <row r="63" spans="1:3" x14ac:dyDescent="0.25">
      <c r="A63" s="92">
        <v>54</v>
      </c>
      <c r="B63" s="93">
        <v>13.86</v>
      </c>
      <c r="C63" s="93">
        <v>4.1900000000000004</v>
      </c>
    </row>
    <row r="64" spans="1:3" x14ac:dyDescent="0.25">
      <c r="A64" s="92">
        <v>55</v>
      </c>
      <c r="B64" s="93">
        <v>14.1</v>
      </c>
      <c r="C64" s="93">
        <v>4.2</v>
      </c>
    </row>
    <row r="65" spans="1:3" x14ac:dyDescent="0.25">
      <c r="A65" s="92">
        <v>56</v>
      </c>
      <c r="B65" s="93">
        <v>14.34</v>
      </c>
      <c r="C65" s="93">
        <v>4.21</v>
      </c>
    </row>
    <row r="66" spans="1:3" x14ac:dyDescent="0.25">
      <c r="A66" s="92">
        <v>57</v>
      </c>
      <c r="B66" s="93">
        <v>14.59</v>
      </c>
      <c r="C66" s="93">
        <v>4.22</v>
      </c>
    </row>
    <row r="67" spans="1:3" x14ac:dyDescent="0.25">
      <c r="A67" s="92">
        <v>58</v>
      </c>
      <c r="B67" s="93">
        <v>14.85</v>
      </c>
      <c r="C67" s="93">
        <v>4.2300000000000004</v>
      </c>
    </row>
    <row r="68" spans="1:3" x14ac:dyDescent="0.25">
      <c r="A68" s="92">
        <v>59</v>
      </c>
      <c r="B68" s="93">
        <v>15.12</v>
      </c>
      <c r="C68" s="93">
        <v>4.2300000000000004</v>
      </c>
    </row>
    <row r="69" spans="1:3" x14ac:dyDescent="0.25">
      <c r="A69" s="92">
        <v>60</v>
      </c>
      <c r="B69" s="93">
        <v>15.41</v>
      </c>
      <c r="C69" s="93">
        <v>4.2300000000000004</v>
      </c>
    </row>
    <row r="70" spans="1:3" x14ac:dyDescent="0.25">
      <c r="A70" s="92">
        <v>61</v>
      </c>
      <c r="B70" s="93">
        <v>15.7</v>
      </c>
      <c r="C70" s="93">
        <v>4.2300000000000004</v>
      </c>
    </row>
    <row r="71" spans="1:3" x14ac:dyDescent="0.25">
      <c r="A71" s="92">
        <v>62</v>
      </c>
      <c r="B71" s="93">
        <v>16.02</v>
      </c>
      <c r="C71" s="93">
        <v>4.21</v>
      </c>
    </row>
    <row r="72" spans="1:3" x14ac:dyDescent="0.25">
      <c r="A72" s="92">
        <v>63</v>
      </c>
      <c r="B72" s="93">
        <v>16.350000000000001</v>
      </c>
      <c r="C72" s="93">
        <v>4.2</v>
      </c>
    </row>
    <row r="73" spans="1:3" x14ac:dyDescent="0.25">
      <c r="A73" s="92">
        <v>64</v>
      </c>
      <c r="B73" s="93">
        <v>16.7</v>
      </c>
      <c r="C73" s="93">
        <v>4.18</v>
      </c>
    </row>
  </sheetData>
  <sheetProtection algorithmName="SHA-512" hashValue="oKTh3fPUPwDgSG44uyMZX9w1p8NziX6ppJuU5Q7LJAYifvOcT3wmgVsDbQrZjPhAfxTtny5SvXVhMJ0nJo+1LA==" saltValue="oUgfdJ2bXYcUGDRw//n8fg==" spinCount="100000" sheet="1" objects="1" scenarios="1"/>
  <conditionalFormatting sqref="A6:A16 A18:A20">
    <cfRule type="expression" dxfId="1231" priority="19" stopIfTrue="1">
      <formula>MOD(ROW(),2)=0</formula>
    </cfRule>
    <cfRule type="expression" dxfId="1230" priority="20" stopIfTrue="1">
      <formula>MOD(ROW(),2)&lt;&gt;0</formula>
    </cfRule>
  </conditionalFormatting>
  <conditionalFormatting sqref="B6:C16 B17 B18:C21">
    <cfRule type="expression" dxfId="1229" priority="21" stopIfTrue="1">
      <formula>MOD(ROW(),2)=0</formula>
    </cfRule>
    <cfRule type="expression" dxfId="1228" priority="22" stopIfTrue="1">
      <formula>MOD(ROW(),2)&lt;&gt;0</formula>
    </cfRule>
  </conditionalFormatting>
  <conditionalFormatting sqref="A26:A73">
    <cfRule type="expression" dxfId="1227" priority="11" stopIfTrue="1">
      <formula>MOD(ROW(),2)=0</formula>
    </cfRule>
    <cfRule type="expression" dxfId="1226" priority="12" stopIfTrue="1">
      <formula>MOD(ROW(),2)&lt;&gt;0</formula>
    </cfRule>
  </conditionalFormatting>
  <conditionalFormatting sqref="B26:C73">
    <cfRule type="expression" dxfId="1225" priority="13" stopIfTrue="1">
      <formula>MOD(ROW(),2)=0</formula>
    </cfRule>
    <cfRule type="expression" dxfId="1224" priority="14" stopIfTrue="1">
      <formula>MOD(ROW(),2)&lt;&gt;0</formula>
    </cfRule>
  </conditionalFormatting>
  <conditionalFormatting sqref="C17">
    <cfRule type="expression" dxfId="1223" priority="9" stopIfTrue="1">
      <formula>MOD(ROW(),2)=0</formula>
    </cfRule>
    <cfRule type="expression" dxfId="1222" priority="10" stopIfTrue="1">
      <formula>MOD(ROW(),2)&lt;&gt;0</formula>
    </cfRule>
  </conditionalFormatting>
  <conditionalFormatting sqref="A17">
    <cfRule type="expression" dxfId="1221" priority="7" stopIfTrue="1">
      <formula>MOD(ROW(),2)=0</formula>
    </cfRule>
    <cfRule type="expression" dxfId="1220" priority="8" stopIfTrue="1">
      <formula>MOD(ROW(),2)&lt;&gt;0</formula>
    </cfRule>
  </conditionalFormatting>
  <conditionalFormatting sqref="A21">
    <cfRule type="expression" dxfId="1219" priority="3" stopIfTrue="1">
      <formula>MOD(ROW(),2)=0</formula>
    </cfRule>
    <cfRule type="expression" dxfId="121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2"/>
  <dimension ref="A1:G68"/>
  <sheetViews>
    <sheetView showGridLines="0" zoomScale="85" zoomScaleNormal="85" workbookViewId="0">
      <selection activeCell="B15" sqref="B15"/>
    </sheetView>
  </sheetViews>
  <sheetFormatPr defaultColWidth="10" defaultRowHeight="13.2" x14ac:dyDescent="0.25"/>
  <cols>
    <col min="1" max="1" width="31.88671875" style="27" customWidth="1"/>
    <col min="2" max="3" width="22.88671875" style="27" customWidth="1"/>
    <col min="4" max="16384" width="10" style="27"/>
  </cols>
  <sheetData>
    <row r="1" spans="1:7" ht="21" x14ac:dyDescent="0.4">
      <c r="A1" s="40" t="s">
        <v>0</v>
      </c>
      <c r="B1" s="41"/>
      <c r="C1" s="41"/>
      <c r="D1" s="41"/>
      <c r="E1" s="41"/>
      <c r="F1" s="41"/>
      <c r="G1" s="41"/>
    </row>
    <row r="2" spans="1:7" ht="15.6" x14ac:dyDescent="0.3">
      <c r="A2" s="42" t="str">
        <f>IF(title="&gt; Enter workbook title here","Enter workbook title in Cover sheet",title)</f>
        <v>Fire_S - Consolidated Factor Spreadsheet</v>
      </c>
      <c r="B2" s="43"/>
      <c r="C2" s="43"/>
      <c r="D2" s="43"/>
      <c r="E2" s="43"/>
      <c r="F2" s="43"/>
      <c r="G2" s="43"/>
    </row>
    <row r="3" spans="1:7" ht="15.6" x14ac:dyDescent="0.3">
      <c r="A3" s="44" t="str">
        <f>TABLE_FACTOR_TYPE&amp;" - x-"&amp;TABLE_SERIES_NUMBER</f>
        <v>CETV - x-204</v>
      </c>
      <c r="B3" s="43"/>
      <c r="C3" s="43"/>
      <c r="D3" s="43"/>
      <c r="E3" s="43"/>
      <c r="F3" s="43"/>
      <c r="G3" s="43"/>
    </row>
    <row r="4" spans="1:7" x14ac:dyDescent="0.25">
      <c r="A4" s="45"/>
    </row>
    <row r="6" spans="1:7" x14ac:dyDescent="0.25">
      <c r="A6" s="77" t="s">
        <v>573</v>
      </c>
      <c r="B6" s="79" t="s">
        <v>574</v>
      </c>
      <c r="C6" s="79"/>
    </row>
    <row r="7" spans="1:7" x14ac:dyDescent="0.25">
      <c r="A7" s="78" t="s">
        <v>575</v>
      </c>
      <c r="B7" s="80" t="s">
        <v>82</v>
      </c>
      <c r="C7" s="80"/>
    </row>
    <row r="8" spans="1:7" x14ac:dyDescent="0.25">
      <c r="A8" s="78" t="s">
        <v>285</v>
      </c>
      <c r="B8" s="80">
        <v>2006</v>
      </c>
      <c r="C8" s="80"/>
    </row>
    <row r="9" spans="1:7" x14ac:dyDescent="0.25">
      <c r="A9" s="78" t="s">
        <v>286</v>
      </c>
      <c r="B9" s="80" t="s">
        <v>302</v>
      </c>
      <c r="C9" s="80"/>
    </row>
    <row r="10" spans="1:7" ht="26.4" x14ac:dyDescent="0.25">
      <c r="A10" s="78" t="s">
        <v>6</v>
      </c>
      <c r="B10" s="80" t="s">
        <v>319</v>
      </c>
      <c r="C10" s="80"/>
    </row>
    <row r="11" spans="1:7" x14ac:dyDescent="0.25">
      <c r="A11" s="78" t="s">
        <v>287</v>
      </c>
      <c r="B11" s="80" t="s">
        <v>314</v>
      </c>
      <c r="C11" s="80"/>
    </row>
    <row r="12" spans="1:7" x14ac:dyDescent="0.25">
      <c r="A12" s="78" t="s">
        <v>288</v>
      </c>
      <c r="B12" s="80" t="s">
        <v>305</v>
      </c>
      <c r="C12" s="80"/>
    </row>
    <row r="13" spans="1:7" x14ac:dyDescent="0.25">
      <c r="A13" s="78" t="s">
        <v>582</v>
      </c>
      <c r="B13" s="80">
        <v>1</v>
      </c>
      <c r="C13" s="80"/>
    </row>
    <row r="14" spans="1:7" x14ac:dyDescent="0.25">
      <c r="A14" s="78" t="s">
        <v>290</v>
      </c>
      <c r="B14" s="80">
        <v>204</v>
      </c>
      <c r="C14" s="80"/>
    </row>
    <row r="15" spans="1:7" x14ac:dyDescent="0.25">
      <c r="A15" s="78" t="s">
        <v>585</v>
      </c>
      <c r="B15" s="80" t="s">
        <v>665</v>
      </c>
      <c r="C15" s="80"/>
    </row>
    <row r="16" spans="1:7" x14ac:dyDescent="0.25">
      <c r="A16" s="78" t="s">
        <v>292</v>
      </c>
      <c r="B16" s="80" t="s">
        <v>316</v>
      </c>
      <c r="C16" s="80"/>
    </row>
    <row r="17" spans="1:3" ht="51" customHeight="1" x14ac:dyDescent="0.25">
      <c r="A17" s="78" t="s">
        <v>657</v>
      </c>
      <c r="B17" s="80" t="s">
        <v>321</v>
      </c>
      <c r="C17" s="80"/>
    </row>
    <row r="18" spans="1:3" x14ac:dyDescent="0.25">
      <c r="A18" s="78" t="s">
        <v>589</v>
      </c>
      <c r="B18" s="87">
        <v>45070</v>
      </c>
      <c r="C18" s="80"/>
    </row>
    <row r="19" spans="1:3" x14ac:dyDescent="0.25">
      <c r="A19" s="78" t="s">
        <v>295</v>
      </c>
      <c r="B19" s="87">
        <v>45014</v>
      </c>
      <c r="C19" s="80"/>
    </row>
    <row r="20" spans="1:3" x14ac:dyDescent="0.25">
      <c r="A20" s="78" t="s">
        <v>297</v>
      </c>
      <c r="B20" s="80" t="s">
        <v>310</v>
      </c>
      <c r="C20" s="80"/>
    </row>
    <row r="21" spans="1:3" x14ac:dyDescent="0.25">
      <c r="A21" s="168" t="s">
        <v>658</v>
      </c>
      <c r="B21" s="80" t="s">
        <v>309</v>
      </c>
      <c r="C21" s="80"/>
    </row>
    <row r="23" spans="1:3" x14ac:dyDescent="0.25">
      <c r="B23" s="95" t="str">
        <f>HYPERLINK("#'Factor List'!A1","Back to Factor List")</f>
        <v>Back to Factor List</v>
      </c>
    </row>
    <row r="24" spans="1:3" x14ac:dyDescent="0.25">
      <c r="B24" s="95" t="str">
        <f>HYPERLINK("#'Assumptions'!A1","Assumptions")</f>
        <v>Assumptions</v>
      </c>
    </row>
    <row r="26" spans="1:3" ht="39.6" x14ac:dyDescent="0.25">
      <c r="A26" s="91" t="s">
        <v>659</v>
      </c>
      <c r="B26" s="91" t="s">
        <v>660</v>
      </c>
      <c r="C26" s="91" t="s">
        <v>661</v>
      </c>
    </row>
    <row r="27" spans="1:3" x14ac:dyDescent="0.25">
      <c r="A27" s="92">
        <v>18</v>
      </c>
      <c r="B27" s="93">
        <v>8.25</v>
      </c>
      <c r="C27" s="93">
        <v>2.69</v>
      </c>
    </row>
    <row r="28" spans="1:3" x14ac:dyDescent="0.25">
      <c r="A28" s="92">
        <v>19</v>
      </c>
      <c r="B28" s="93">
        <v>8.3699999999999992</v>
      </c>
      <c r="C28" s="93">
        <v>2.81</v>
      </c>
    </row>
    <row r="29" spans="1:3" x14ac:dyDescent="0.25">
      <c r="A29" s="92">
        <v>20</v>
      </c>
      <c r="B29" s="93">
        <v>8.48</v>
      </c>
      <c r="C29" s="93">
        <v>2.86</v>
      </c>
    </row>
    <row r="30" spans="1:3" x14ac:dyDescent="0.25">
      <c r="A30" s="92">
        <v>21</v>
      </c>
      <c r="B30" s="93">
        <v>8.6</v>
      </c>
      <c r="C30" s="93">
        <v>2.9</v>
      </c>
    </row>
    <row r="31" spans="1:3" x14ac:dyDescent="0.25">
      <c r="A31" s="92">
        <v>22</v>
      </c>
      <c r="B31" s="93">
        <v>8.7100000000000009</v>
      </c>
      <c r="C31" s="93">
        <v>2.95</v>
      </c>
    </row>
    <row r="32" spans="1:3" x14ac:dyDescent="0.25">
      <c r="A32" s="92">
        <v>23</v>
      </c>
      <c r="B32" s="93">
        <v>8.83</v>
      </c>
      <c r="C32" s="93">
        <v>3</v>
      </c>
    </row>
    <row r="33" spans="1:3" x14ac:dyDescent="0.25">
      <c r="A33" s="92">
        <v>24</v>
      </c>
      <c r="B33" s="93">
        <v>8.9600000000000009</v>
      </c>
      <c r="C33" s="93">
        <v>3.04</v>
      </c>
    </row>
    <row r="34" spans="1:3" x14ac:dyDescent="0.25">
      <c r="A34" s="92">
        <v>25</v>
      </c>
      <c r="B34" s="93">
        <v>9.08</v>
      </c>
      <c r="C34" s="93">
        <v>3.09</v>
      </c>
    </row>
    <row r="35" spans="1:3" x14ac:dyDescent="0.25">
      <c r="A35" s="92">
        <v>26</v>
      </c>
      <c r="B35" s="93">
        <v>9.1999999999999993</v>
      </c>
      <c r="C35" s="93">
        <v>3.14</v>
      </c>
    </row>
    <row r="36" spans="1:3" x14ac:dyDescent="0.25">
      <c r="A36" s="92">
        <v>27</v>
      </c>
      <c r="B36" s="93">
        <v>9.33</v>
      </c>
      <c r="C36" s="93">
        <v>3.19</v>
      </c>
    </row>
    <row r="37" spans="1:3" x14ac:dyDescent="0.25">
      <c r="A37" s="92">
        <v>28</v>
      </c>
      <c r="B37" s="93">
        <v>9.4600000000000009</v>
      </c>
      <c r="C37" s="93">
        <v>3.24</v>
      </c>
    </row>
    <row r="38" spans="1:3" x14ac:dyDescent="0.25">
      <c r="A38" s="92">
        <v>29</v>
      </c>
      <c r="B38" s="93">
        <v>9.59</v>
      </c>
      <c r="C38" s="93">
        <v>3.29</v>
      </c>
    </row>
    <row r="39" spans="1:3" x14ac:dyDescent="0.25">
      <c r="A39" s="92">
        <v>30</v>
      </c>
      <c r="B39" s="93">
        <v>9.7200000000000006</v>
      </c>
      <c r="C39" s="93">
        <v>3.33</v>
      </c>
    </row>
    <row r="40" spans="1:3" x14ac:dyDescent="0.25">
      <c r="A40" s="92">
        <v>31</v>
      </c>
      <c r="B40" s="93">
        <v>9.86</v>
      </c>
      <c r="C40" s="93">
        <v>3.38</v>
      </c>
    </row>
    <row r="41" spans="1:3" x14ac:dyDescent="0.25">
      <c r="A41" s="92">
        <v>32</v>
      </c>
      <c r="B41" s="93">
        <v>9.99</v>
      </c>
      <c r="C41" s="93">
        <v>3.43</v>
      </c>
    </row>
    <row r="42" spans="1:3" x14ac:dyDescent="0.25">
      <c r="A42" s="92">
        <v>33</v>
      </c>
      <c r="B42" s="93">
        <v>10.130000000000001</v>
      </c>
      <c r="C42" s="93">
        <v>3.47</v>
      </c>
    </row>
    <row r="43" spans="1:3" x14ac:dyDescent="0.25">
      <c r="A43" s="92">
        <v>34</v>
      </c>
      <c r="B43" s="93">
        <v>10.28</v>
      </c>
      <c r="C43" s="93">
        <v>3.52</v>
      </c>
    </row>
    <row r="44" spans="1:3" x14ac:dyDescent="0.25">
      <c r="A44" s="92">
        <v>35</v>
      </c>
      <c r="B44" s="93">
        <v>10.42</v>
      </c>
      <c r="C44" s="93">
        <v>3.56</v>
      </c>
    </row>
    <row r="45" spans="1:3" x14ac:dyDescent="0.25">
      <c r="A45" s="92">
        <v>36</v>
      </c>
      <c r="B45" s="93">
        <v>10.57</v>
      </c>
      <c r="C45" s="93">
        <v>3.61</v>
      </c>
    </row>
    <row r="46" spans="1:3" x14ac:dyDescent="0.25">
      <c r="A46" s="92">
        <v>37</v>
      </c>
      <c r="B46" s="93">
        <v>10.72</v>
      </c>
      <c r="C46" s="93">
        <v>3.65</v>
      </c>
    </row>
    <row r="47" spans="1:3" x14ac:dyDescent="0.25">
      <c r="A47" s="92">
        <v>38</v>
      </c>
      <c r="B47" s="93">
        <v>10.87</v>
      </c>
      <c r="C47" s="93">
        <v>3.69</v>
      </c>
    </row>
    <row r="48" spans="1:3" x14ac:dyDescent="0.25">
      <c r="A48" s="92">
        <v>39</v>
      </c>
      <c r="B48" s="93">
        <v>11.03</v>
      </c>
      <c r="C48" s="93">
        <v>3.74</v>
      </c>
    </row>
    <row r="49" spans="1:3" x14ac:dyDescent="0.25">
      <c r="A49" s="92">
        <v>40</v>
      </c>
      <c r="B49" s="93">
        <v>11.19</v>
      </c>
      <c r="C49" s="93">
        <v>3.78</v>
      </c>
    </row>
    <row r="50" spans="1:3" x14ac:dyDescent="0.25">
      <c r="A50" s="92">
        <v>41</v>
      </c>
      <c r="B50" s="93">
        <v>11.35</v>
      </c>
      <c r="C50" s="93">
        <v>3.82</v>
      </c>
    </row>
    <row r="51" spans="1:3" x14ac:dyDescent="0.25">
      <c r="A51" s="92">
        <v>42</v>
      </c>
      <c r="B51" s="93">
        <v>11.51</v>
      </c>
      <c r="C51" s="93">
        <v>3.86</v>
      </c>
    </row>
    <row r="52" spans="1:3" x14ac:dyDescent="0.25">
      <c r="A52" s="92">
        <v>43</v>
      </c>
      <c r="B52" s="93">
        <v>11.68</v>
      </c>
      <c r="C52" s="93">
        <v>3.89</v>
      </c>
    </row>
    <row r="53" spans="1:3" x14ac:dyDescent="0.25">
      <c r="A53" s="92">
        <v>44</v>
      </c>
      <c r="B53" s="93">
        <v>11.86</v>
      </c>
      <c r="C53" s="93">
        <v>3.93</v>
      </c>
    </row>
    <row r="54" spans="1:3" x14ac:dyDescent="0.25">
      <c r="A54" s="92">
        <v>45</v>
      </c>
      <c r="B54" s="93">
        <v>12.04</v>
      </c>
      <c r="C54" s="93">
        <v>3.96</v>
      </c>
    </row>
    <row r="55" spans="1:3" x14ac:dyDescent="0.25">
      <c r="A55" s="92">
        <v>46</v>
      </c>
      <c r="B55" s="93">
        <v>12.22</v>
      </c>
      <c r="C55" s="93">
        <v>3.99</v>
      </c>
    </row>
    <row r="56" spans="1:3" x14ac:dyDescent="0.25">
      <c r="A56" s="92">
        <v>47</v>
      </c>
      <c r="B56" s="93">
        <v>12.4</v>
      </c>
      <c r="C56" s="93">
        <v>4.03</v>
      </c>
    </row>
    <row r="57" spans="1:3" x14ac:dyDescent="0.25">
      <c r="A57" s="92">
        <v>48</v>
      </c>
      <c r="B57" s="93">
        <v>12.6</v>
      </c>
      <c r="C57" s="93">
        <v>4.05</v>
      </c>
    </row>
    <row r="58" spans="1:3" x14ac:dyDescent="0.25">
      <c r="A58" s="92">
        <v>49</v>
      </c>
      <c r="B58" s="93">
        <v>12.79</v>
      </c>
      <c r="C58" s="93">
        <v>4.08</v>
      </c>
    </row>
    <row r="59" spans="1:3" x14ac:dyDescent="0.25">
      <c r="A59" s="92">
        <v>50</v>
      </c>
      <c r="B59" s="93">
        <v>12.99</v>
      </c>
      <c r="C59" s="93">
        <v>4.0999999999999996</v>
      </c>
    </row>
    <row r="60" spans="1:3" x14ac:dyDescent="0.25">
      <c r="A60" s="92">
        <v>51</v>
      </c>
      <c r="B60" s="93">
        <v>13.2</v>
      </c>
      <c r="C60" s="93">
        <v>4.13</v>
      </c>
    </row>
    <row r="61" spans="1:3" x14ac:dyDescent="0.25">
      <c r="A61" s="92">
        <v>52</v>
      </c>
      <c r="B61" s="93">
        <v>13.42</v>
      </c>
      <c r="C61" s="93">
        <v>4.1500000000000004</v>
      </c>
    </row>
    <row r="62" spans="1:3" x14ac:dyDescent="0.25">
      <c r="A62" s="92">
        <v>53</v>
      </c>
      <c r="B62" s="93">
        <v>13.64</v>
      </c>
      <c r="C62" s="93">
        <v>4.17</v>
      </c>
    </row>
    <row r="63" spans="1:3" x14ac:dyDescent="0.25">
      <c r="A63" s="92">
        <v>54</v>
      </c>
      <c r="B63" s="93">
        <v>13.86</v>
      </c>
      <c r="C63" s="93">
        <v>4.1900000000000004</v>
      </c>
    </row>
    <row r="64" spans="1:3" x14ac:dyDescent="0.25">
      <c r="A64" s="92">
        <v>55</v>
      </c>
      <c r="B64" s="93">
        <v>14.1</v>
      </c>
      <c r="C64" s="93">
        <v>4.2</v>
      </c>
    </row>
    <row r="65" spans="1:3" x14ac:dyDescent="0.25">
      <c r="A65" s="92">
        <v>56</v>
      </c>
      <c r="B65" s="93">
        <v>14.34</v>
      </c>
      <c r="C65" s="93">
        <v>4.21</v>
      </c>
    </row>
    <row r="66" spans="1:3" x14ac:dyDescent="0.25">
      <c r="A66" s="92">
        <v>57</v>
      </c>
      <c r="B66" s="93">
        <v>14.59</v>
      </c>
      <c r="C66" s="93">
        <v>4.22</v>
      </c>
    </row>
    <row r="67" spans="1:3" x14ac:dyDescent="0.25">
      <c r="A67" s="92">
        <v>58</v>
      </c>
      <c r="B67" s="93">
        <v>14.85</v>
      </c>
      <c r="C67" s="93">
        <v>4.2300000000000004</v>
      </c>
    </row>
    <row r="68" spans="1:3" x14ac:dyDescent="0.25">
      <c r="A68" s="92">
        <v>59</v>
      </c>
      <c r="B68" s="93">
        <v>15.12</v>
      </c>
      <c r="C68" s="93">
        <v>4.2300000000000004</v>
      </c>
    </row>
  </sheetData>
  <sheetProtection algorithmName="SHA-512" hashValue="20SqB9Hf5SPsB6N2QeVaQA/Nj/P/W0lsocE2TlkjdURy4MDx6oXuKpnywY91dOMV+hiLJ6ybchaKGWK3nVam4w==" saltValue="8a+wGPqZnywaR+SbyNqCFQ==" spinCount="100000" sheet="1" objects="1" scenarios="1"/>
  <conditionalFormatting sqref="A6:A16 A18:A20">
    <cfRule type="expression" dxfId="1217" priority="19" stopIfTrue="1">
      <formula>MOD(ROW(),2)=0</formula>
    </cfRule>
    <cfRule type="expression" dxfId="1216" priority="20" stopIfTrue="1">
      <formula>MOD(ROW(),2)&lt;&gt;0</formula>
    </cfRule>
  </conditionalFormatting>
  <conditionalFormatting sqref="B6:C16 B17 B18:C21">
    <cfRule type="expression" dxfId="1215" priority="21" stopIfTrue="1">
      <formula>MOD(ROW(),2)=0</formula>
    </cfRule>
    <cfRule type="expression" dxfId="1214" priority="22" stopIfTrue="1">
      <formula>MOD(ROW(),2)&lt;&gt;0</formula>
    </cfRule>
  </conditionalFormatting>
  <conditionalFormatting sqref="A26:A68">
    <cfRule type="expression" dxfId="1213" priority="11" stopIfTrue="1">
      <formula>MOD(ROW(),2)=0</formula>
    </cfRule>
    <cfRule type="expression" dxfId="1212" priority="12" stopIfTrue="1">
      <formula>MOD(ROW(),2)&lt;&gt;0</formula>
    </cfRule>
  </conditionalFormatting>
  <conditionalFormatting sqref="B26:C68">
    <cfRule type="expression" dxfId="1211" priority="13" stopIfTrue="1">
      <formula>MOD(ROW(),2)=0</formula>
    </cfRule>
    <cfRule type="expression" dxfId="1210" priority="14" stopIfTrue="1">
      <formula>MOD(ROW(),2)&lt;&gt;0</formula>
    </cfRule>
  </conditionalFormatting>
  <conditionalFormatting sqref="C17">
    <cfRule type="expression" dxfId="1209" priority="9" stopIfTrue="1">
      <formula>MOD(ROW(),2)=0</formula>
    </cfRule>
    <cfRule type="expression" dxfId="1208" priority="10" stopIfTrue="1">
      <formula>MOD(ROW(),2)&lt;&gt;0</formula>
    </cfRule>
  </conditionalFormatting>
  <conditionalFormatting sqref="A17">
    <cfRule type="expression" dxfId="1207" priority="7" stopIfTrue="1">
      <formula>MOD(ROW(),2)=0</formula>
    </cfRule>
    <cfRule type="expression" dxfId="1206" priority="8" stopIfTrue="1">
      <formula>MOD(ROW(),2)&lt;&gt;0</formula>
    </cfRule>
  </conditionalFormatting>
  <conditionalFormatting sqref="A21">
    <cfRule type="expression" dxfId="1205" priority="3" stopIfTrue="1">
      <formula>MOD(ROW(),2)=0</formula>
    </cfRule>
    <cfRule type="expression" dxfId="120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3"/>
  <dimension ref="A1:F65"/>
  <sheetViews>
    <sheetView showGridLines="0" zoomScale="85" zoomScaleNormal="85" workbookViewId="0">
      <selection activeCell="B15" sqref="B15"/>
    </sheetView>
  </sheetViews>
  <sheetFormatPr defaultColWidth="10" defaultRowHeight="13.2" x14ac:dyDescent="0.25"/>
  <cols>
    <col min="1" max="1" width="31.88671875" style="27" customWidth="1"/>
    <col min="2" max="3" width="22.88671875" style="27" customWidth="1"/>
    <col min="4" max="16384" width="10" style="27"/>
  </cols>
  <sheetData>
    <row r="1" spans="1:6" ht="21" x14ac:dyDescent="0.4">
      <c r="A1" s="40" t="s">
        <v>0</v>
      </c>
      <c r="B1" s="41"/>
      <c r="C1" s="41"/>
      <c r="D1" s="41"/>
      <c r="E1" s="41"/>
      <c r="F1" s="41"/>
    </row>
    <row r="2" spans="1:6" ht="15.6" x14ac:dyDescent="0.3">
      <c r="A2" s="42" t="str">
        <f>IF(title="&gt; Enter workbook title here","Enter workbook title in Cover sheet",title)</f>
        <v>Fire_S - Consolidated Factor Spreadsheet</v>
      </c>
      <c r="B2" s="43"/>
      <c r="C2" s="43"/>
      <c r="D2" s="43"/>
      <c r="E2" s="43"/>
      <c r="F2" s="43"/>
    </row>
    <row r="3" spans="1:6" ht="15.6" x14ac:dyDescent="0.3">
      <c r="A3" s="44" t="str">
        <f>TABLE_FACTOR_TYPE&amp;" - x-"&amp;TABLE_SERIES_NUMBER</f>
        <v>CETV - x-205</v>
      </c>
      <c r="B3" s="43"/>
      <c r="C3" s="43"/>
      <c r="D3" s="43"/>
      <c r="E3" s="43"/>
      <c r="F3" s="43"/>
    </row>
    <row r="4" spans="1:6" x14ac:dyDescent="0.25">
      <c r="A4" s="45"/>
    </row>
    <row r="6" spans="1:6" x14ac:dyDescent="0.25">
      <c r="A6" s="77" t="s">
        <v>573</v>
      </c>
      <c r="B6" s="79" t="s">
        <v>574</v>
      </c>
      <c r="C6" s="79"/>
    </row>
    <row r="7" spans="1:6" x14ac:dyDescent="0.25">
      <c r="A7" s="78" t="s">
        <v>575</v>
      </c>
      <c r="B7" s="80" t="s">
        <v>82</v>
      </c>
      <c r="C7" s="80"/>
    </row>
    <row r="8" spans="1:6" x14ac:dyDescent="0.25">
      <c r="A8" s="78" t="s">
        <v>285</v>
      </c>
      <c r="B8" s="80">
        <v>2006</v>
      </c>
      <c r="C8" s="80"/>
    </row>
    <row r="9" spans="1:6" x14ac:dyDescent="0.25">
      <c r="A9" s="78" t="s">
        <v>286</v>
      </c>
      <c r="B9" s="80" t="s">
        <v>302</v>
      </c>
      <c r="C9" s="80"/>
    </row>
    <row r="10" spans="1:6" ht="39.6" x14ac:dyDescent="0.25">
      <c r="A10" s="78" t="s">
        <v>6</v>
      </c>
      <c r="B10" s="80" t="s">
        <v>325</v>
      </c>
      <c r="C10" s="80"/>
    </row>
    <row r="11" spans="1:6" x14ac:dyDescent="0.25">
      <c r="A11" s="78" t="s">
        <v>287</v>
      </c>
      <c r="B11" s="80" t="s">
        <v>314</v>
      </c>
      <c r="C11" s="80"/>
    </row>
    <row r="12" spans="1:6" x14ac:dyDescent="0.25">
      <c r="A12" s="78" t="s">
        <v>288</v>
      </c>
      <c r="B12" s="80" t="s">
        <v>305</v>
      </c>
      <c r="C12" s="80"/>
    </row>
    <row r="13" spans="1:6" x14ac:dyDescent="0.25">
      <c r="A13" s="78" t="s">
        <v>582</v>
      </c>
      <c r="B13" s="80">
        <v>1</v>
      </c>
      <c r="C13" s="80"/>
    </row>
    <row r="14" spans="1:6" x14ac:dyDescent="0.25">
      <c r="A14" s="78" t="s">
        <v>290</v>
      </c>
      <c r="B14" s="80">
        <v>205</v>
      </c>
      <c r="C14" s="80"/>
    </row>
    <row r="15" spans="1:6" x14ac:dyDescent="0.25">
      <c r="A15" s="78" t="s">
        <v>585</v>
      </c>
      <c r="B15" s="80" t="s">
        <v>666</v>
      </c>
      <c r="C15" s="80"/>
    </row>
    <row r="16" spans="1:6" x14ac:dyDescent="0.25">
      <c r="A16" s="78" t="s">
        <v>292</v>
      </c>
      <c r="B16" s="80" t="s">
        <v>327</v>
      </c>
      <c r="C16" s="80"/>
    </row>
    <row r="17" spans="1:3" ht="51" customHeight="1" x14ac:dyDescent="0.25">
      <c r="A17" s="78" t="s">
        <v>657</v>
      </c>
      <c r="B17" s="80" t="s">
        <v>321</v>
      </c>
      <c r="C17" s="80"/>
    </row>
    <row r="18" spans="1:3" x14ac:dyDescent="0.25">
      <c r="A18" s="78" t="s">
        <v>589</v>
      </c>
      <c r="B18" s="87">
        <v>45070</v>
      </c>
      <c r="C18" s="80"/>
    </row>
    <row r="19" spans="1:3" x14ac:dyDescent="0.25">
      <c r="A19" s="78" t="s">
        <v>295</v>
      </c>
      <c r="B19" s="87">
        <v>45014</v>
      </c>
      <c r="C19" s="80"/>
    </row>
    <row r="20" spans="1:3" x14ac:dyDescent="0.25">
      <c r="A20" s="78" t="s">
        <v>297</v>
      </c>
      <c r="B20" s="80" t="s">
        <v>310</v>
      </c>
      <c r="C20" s="80"/>
    </row>
    <row r="21" spans="1:3" x14ac:dyDescent="0.25">
      <c r="A21" s="168" t="s">
        <v>658</v>
      </c>
      <c r="B21" s="80" t="s">
        <v>309</v>
      </c>
      <c r="C21" s="80"/>
    </row>
    <row r="23" spans="1:3" x14ac:dyDescent="0.25">
      <c r="B23" s="95" t="str">
        <f>HYPERLINK("#'Factor List'!A1","Back to Factor List")</f>
        <v>Back to Factor List</v>
      </c>
    </row>
    <row r="24" spans="1:3" x14ac:dyDescent="0.25">
      <c r="B24" s="95" t="str">
        <f>HYPERLINK("#'Assumptions'!A1","Assumptions")</f>
        <v>Assumptions</v>
      </c>
    </row>
    <row r="26" spans="1:3" ht="39.6" x14ac:dyDescent="0.25">
      <c r="A26" s="91" t="s">
        <v>659</v>
      </c>
      <c r="B26" s="91" t="s">
        <v>667</v>
      </c>
      <c r="C26" s="91" t="s">
        <v>661</v>
      </c>
    </row>
    <row r="27" spans="1:3" x14ac:dyDescent="0.25">
      <c r="A27" s="92">
        <v>60</v>
      </c>
      <c r="B27" s="93">
        <v>15.41</v>
      </c>
      <c r="C27" s="93">
        <v>4.2300000000000004</v>
      </c>
    </row>
    <row r="28" spans="1:3" x14ac:dyDescent="0.25">
      <c r="A28" s="92">
        <v>61</v>
      </c>
      <c r="B28" s="93">
        <v>15.7</v>
      </c>
      <c r="C28" s="93">
        <v>4.2300000000000004</v>
      </c>
    </row>
    <row r="29" spans="1:3" x14ac:dyDescent="0.25">
      <c r="A29" s="92">
        <v>62</v>
      </c>
      <c r="B29" s="93">
        <v>16.02</v>
      </c>
      <c r="C29" s="93">
        <v>4.21</v>
      </c>
    </row>
    <row r="30" spans="1:3" x14ac:dyDescent="0.25">
      <c r="A30" s="92">
        <v>63</v>
      </c>
      <c r="B30" s="93">
        <v>16.350000000000001</v>
      </c>
      <c r="C30" s="93">
        <v>4.2</v>
      </c>
    </row>
    <row r="31" spans="1:3" x14ac:dyDescent="0.25">
      <c r="A31" s="92">
        <v>64</v>
      </c>
      <c r="B31" s="93">
        <v>16.7</v>
      </c>
      <c r="C31" s="93">
        <v>4.18</v>
      </c>
    </row>
    <row r="32" spans="1:3" x14ac:dyDescent="0.25">
      <c r="A32"/>
      <c r="B32"/>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x14ac:dyDescent="0.25">
      <c r="A38"/>
      <c r="B38"/>
    </row>
    <row r="39" spans="1:2" x14ac:dyDescent="0.25">
      <c r="A39"/>
      <c r="B39"/>
    </row>
    <row r="40" spans="1:2" x14ac:dyDescent="0.25">
      <c r="A40"/>
      <c r="B40"/>
    </row>
    <row r="41" spans="1:2" x14ac:dyDescent="0.25">
      <c r="A41"/>
      <c r="B41"/>
    </row>
    <row r="42" spans="1:2" x14ac:dyDescent="0.25">
      <c r="A42"/>
      <c r="B42"/>
    </row>
    <row r="43" spans="1:2" x14ac:dyDescent="0.25">
      <c r="A43"/>
      <c r="B43"/>
    </row>
    <row r="44" spans="1:2" ht="39.6" customHeight="1" x14ac:dyDescent="0.25">
      <c r="A44"/>
      <c r="B44"/>
    </row>
    <row r="45" spans="1:2" x14ac:dyDescent="0.25">
      <c r="A45"/>
      <c r="B45"/>
    </row>
    <row r="46" spans="1:2" ht="27.6" customHeight="1"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eNzD+ZErhJUWvyrwvM2E4Pq3qlmYh6NXIjtaW5O8PKebC4HZoVF2pGc4jTgsRCw4oy+1CCJ5b0UiEbtT0nA/Hg==" saltValue="xYb+pnlFMjD8ICFa+bLp8A==" spinCount="100000" sheet="1" objects="1" scenarios="1"/>
  <conditionalFormatting sqref="A6:A16 A18:A20">
    <cfRule type="expression" dxfId="1203" priority="19" stopIfTrue="1">
      <formula>MOD(ROW(),2)=0</formula>
    </cfRule>
    <cfRule type="expression" dxfId="1202" priority="20" stopIfTrue="1">
      <formula>MOD(ROW(),2)&lt;&gt;0</formula>
    </cfRule>
  </conditionalFormatting>
  <conditionalFormatting sqref="B6:C16 B17 B18:C21">
    <cfRule type="expression" dxfId="1201" priority="21" stopIfTrue="1">
      <formula>MOD(ROW(),2)=0</formula>
    </cfRule>
    <cfRule type="expression" dxfId="1200" priority="22" stopIfTrue="1">
      <formula>MOD(ROW(),2)&lt;&gt;0</formula>
    </cfRule>
  </conditionalFormatting>
  <conditionalFormatting sqref="A26:A31">
    <cfRule type="expression" dxfId="1199" priority="11" stopIfTrue="1">
      <formula>MOD(ROW(),2)=0</formula>
    </cfRule>
    <cfRule type="expression" dxfId="1198" priority="12" stopIfTrue="1">
      <formula>MOD(ROW(),2)&lt;&gt;0</formula>
    </cfRule>
  </conditionalFormatting>
  <conditionalFormatting sqref="B26:C31">
    <cfRule type="expression" dxfId="1197" priority="13" stopIfTrue="1">
      <formula>MOD(ROW(),2)=0</formula>
    </cfRule>
    <cfRule type="expression" dxfId="1196" priority="14" stopIfTrue="1">
      <formula>MOD(ROW(),2)&lt;&gt;0</formula>
    </cfRule>
  </conditionalFormatting>
  <conditionalFormatting sqref="C17">
    <cfRule type="expression" dxfId="1195" priority="9" stopIfTrue="1">
      <formula>MOD(ROW(),2)=0</formula>
    </cfRule>
    <cfRule type="expression" dxfId="1194" priority="10" stopIfTrue="1">
      <formula>MOD(ROW(),2)&lt;&gt;0</formula>
    </cfRule>
  </conditionalFormatting>
  <conditionalFormatting sqref="A17">
    <cfRule type="expression" dxfId="1193" priority="7" stopIfTrue="1">
      <formula>MOD(ROW(),2)=0</formula>
    </cfRule>
    <cfRule type="expression" dxfId="1192" priority="8" stopIfTrue="1">
      <formula>MOD(ROW(),2)&lt;&gt;0</formula>
    </cfRule>
  </conditionalFormatting>
  <conditionalFormatting sqref="A21">
    <cfRule type="expression" dxfId="1191" priority="3" stopIfTrue="1">
      <formula>MOD(ROW(),2)=0</formula>
    </cfRule>
    <cfRule type="expression" dxfId="119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4"/>
  <dimension ref="A1:G68"/>
  <sheetViews>
    <sheetView showGridLines="0" zoomScale="85" zoomScaleNormal="85" workbookViewId="0">
      <selection activeCell="B15" sqref="B15"/>
    </sheetView>
  </sheetViews>
  <sheetFormatPr defaultColWidth="10" defaultRowHeight="13.2" x14ac:dyDescent="0.25"/>
  <cols>
    <col min="1" max="1" width="31.88671875" style="27" customWidth="1"/>
    <col min="2" max="4" width="22.88671875" style="27" customWidth="1"/>
    <col min="5" max="16384" width="10" style="27"/>
  </cols>
  <sheetData>
    <row r="1" spans="1:7" ht="21" x14ac:dyDescent="0.4">
      <c r="A1" s="40" t="s">
        <v>0</v>
      </c>
      <c r="B1" s="41"/>
      <c r="C1" s="41"/>
      <c r="D1" s="41"/>
      <c r="E1" s="41"/>
      <c r="F1" s="41"/>
      <c r="G1" s="41"/>
    </row>
    <row r="2" spans="1:7" ht="15.6" x14ac:dyDescent="0.3">
      <c r="A2" s="42" t="str">
        <f>IF(title="&gt; Enter workbook title here","Enter workbook title in Cover sheet",title)</f>
        <v>Fire_S - Consolidated Factor Spreadsheet</v>
      </c>
      <c r="B2" s="43"/>
      <c r="C2" s="43"/>
      <c r="D2" s="43"/>
      <c r="E2" s="43"/>
      <c r="F2" s="43"/>
      <c r="G2" s="43"/>
    </row>
    <row r="3" spans="1:7" ht="15.6" x14ac:dyDescent="0.3">
      <c r="A3" s="44" t="str">
        <f>TABLE_FACTOR_TYPE&amp;" - x-"&amp;TABLE_SERIES_NUMBER</f>
        <v>CETV - x-206</v>
      </c>
      <c r="B3" s="43"/>
      <c r="C3" s="43"/>
      <c r="D3" s="43"/>
      <c r="E3" s="43"/>
      <c r="F3" s="43"/>
      <c r="G3" s="43"/>
    </row>
    <row r="4" spans="1:7" x14ac:dyDescent="0.25">
      <c r="A4" s="45"/>
    </row>
    <row r="6" spans="1:7" x14ac:dyDescent="0.25">
      <c r="A6" s="77" t="s">
        <v>573</v>
      </c>
      <c r="B6" s="79" t="s">
        <v>574</v>
      </c>
      <c r="C6" s="79"/>
      <c r="D6" s="79"/>
    </row>
    <row r="7" spans="1:7" x14ac:dyDescent="0.25">
      <c r="A7" s="78" t="s">
        <v>575</v>
      </c>
      <c r="B7" s="80" t="s">
        <v>82</v>
      </c>
      <c r="C7" s="80"/>
      <c r="D7" s="80"/>
    </row>
    <row r="8" spans="1:7" x14ac:dyDescent="0.25">
      <c r="A8" s="78" t="s">
        <v>285</v>
      </c>
      <c r="B8" s="80">
        <v>2006</v>
      </c>
      <c r="C8" s="80"/>
      <c r="D8" s="80"/>
    </row>
    <row r="9" spans="1:7" x14ac:dyDescent="0.25">
      <c r="A9" s="78" t="s">
        <v>286</v>
      </c>
      <c r="B9" s="80" t="s">
        <v>302</v>
      </c>
      <c r="C9" s="80"/>
      <c r="D9" s="80"/>
    </row>
    <row r="10" spans="1:7" x14ac:dyDescent="0.25">
      <c r="A10" s="78" t="s">
        <v>6</v>
      </c>
      <c r="B10" s="80" t="s">
        <v>303</v>
      </c>
      <c r="C10" s="80"/>
      <c r="D10" s="80"/>
    </row>
    <row r="11" spans="1:7" x14ac:dyDescent="0.25">
      <c r="A11" s="78" t="s">
        <v>287</v>
      </c>
      <c r="B11" s="80" t="s">
        <v>304</v>
      </c>
      <c r="C11" s="80"/>
      <c r="D11" s="80"/>
    </row>
    <row r="12" spans="1:7" x14ac:dyDescent="0.25">
      <c r="A12" s="78" t="s">
        <v>288</v>
      </c>
      <c r="B12" s="80" t="s">
        <v>305</v>
      </c>
      <c r="C12" s="80"/>
      <c r="D12" s="80"/>
    </row>
    <row r="13" spans="1:7" x14ac:dyDescent="0.25">
      <c r="A13" s="78" t="s">
        <v>582</v>
      </c>
      <c r="B13" s="80">
        <v>1</v>
      </c>
      <c r="C13" s="80"/>
      <c r="D13" s="80"/>
    </row>
    <row r="14" spans="1:7" x14ac:dyDescent="0.25">
      <c r="A14" s="78" t="s">
        <v>290</v>
      </c>
      <c r="B14" s="80">
        <v>206</v>
      </c>
      <c r="C14" s="80"/>
      <c r="D14" s="80"/>
    </row>
    <row r="15" spans="1:7" x14ac:dyDescent="0.25">
      <c r="A15" s="78" t="s">
        <v>585</v>
      </c>
      <c r="B15" s="80" t="s">
        <v>668</v>
      </c>
      <c r="C15" s="80"/>
      <c r="D15" s="80"/>
    </row>
    <row r="16" spans="1:7" x14ac:dyDescent="0.25">
      <c r="A16" s="78" t="s">
        <v>292</v>
      </c>
      <c r="B16" s="80" t="s">
        <v>330</v>
      </c>
      <c r="C16" s="80"/>
      <c r="D16" s="80"/>
    </row>
    <row r="17" spans="1:4" ht="51" customHeight="1" x14ac:dyDescent="0.25">
      <c r="A17" s="78" t="s">
        <v>657</v>
      </c>
      <c r="B17" s="80" t="s">
        <v>321</v>
      </c>
      <c r="C17" s="80"/>
      <c r="D17" s="80"/>
    </row>
    <row r="18" spans="1:4" x14ac:dyDescent="0.25">
      <c r="A18" s="78" t="s">
        <v>589</v>
      </c>
      <c r="B18" s="87">
        <v>45070</v>
      </c>
      <c r="C18" s="80"/>
      <c r="D18" s="80"/>
    </row>
    <row r="19" spans="1:4" x14ac:dyDescent="0.25">
      <c r="A19" s="78" t="s">
        <v>295</v>
      </c>
      <c r="B19" s="87">
        <v>45014</v>
      </c>
      <c r="C19" s="80"/>
      <c r="D19" s="80"/>
    </row>
    <row r="20" spans="1:4" x14ac:dyDescent="0.25">
      <c r="A20" s="78" t="s">
        <v>297</v>
      </c>
      <c r="B20" s="80" t="s">
        <v>310</v>
      </c>
      <c r="C20" s="80"/>
      <c r="D20" s="80"/>
    </row>
    <row r="21" spans="1:4" x14ac:dyDescent="0.25">
      <c r="A21" s="168" t="s">
        <v>658</v>
      </c>
      <c r="B21" s="184" t="s">
        <v>309</v>
      </c>
      <c r="C21" s="184"/>
      <c r="D21" s="184"/>
    </row>
    <row r="23" spans="1:4" x14ac:dyDescent="0.25">
      <c r="B23" s="95" t="str">
        <f>HYPERLINK("#'Factor List'!A1","Back to Factor List")</f>
        <v>Back to Factor List</v>
      </c>
    </row>
    <row r="24" spans="1:4" x14ac:dyDescent="0.25">
      <c r="B24" s="95" t="str">
        <f>HYPERLINK("#'Assumptions'!A1","Assumptions")</f>
        <v>Assumptions</v>
      </c>
    </row>
    <row r="26" spans="1:4" ht="39.6" x14ac:dyDescent="0.25">
      <c r="A26" s="91" t="s">
        <v>659</v>
      </c>
      <c r="B26" s="91" t="s">
        <v>667</v>
      </c>
      <c r="C26" s="91" t="s">
        <v>661</v>
      </c>
      <c r="D26" s="91" t="s">
        <v>662</v>
      </c>
    </row>
    <row r="27" spans="1:4" x14ac:dyDescent="0.25">
      <c r="A27" s="92">
        <v>18</v>
      </c>
      <c r="B27" s="93">
        <v>10.48</v>
      </c>
      <c r="C27" s="93">
        <v>2.64</v>
      </c>
      <c r="D27" s="93">
        <v>0</v>
      </c>
    </row>
    <row r="28" spans="1:4" x14ac:dyDescent="0.25">
      <c r="A28" s="92">
        <v>19</v>
      </c>
      <c r="B28" s="93">
        <v>10.63</v>
      </c>
      <c r="C28" s="93">
        <v>2.76</v>
      </c>
      <c r="D28" s="93">
        <v>0</v>
      </c>
    </row>
    <row r="29" spans="1:4" x14ac:dyDescent="0.25">
      <c r="A29" s="92">
        <v>20</v>
      </c>
      <c r="B29" s="93">
        <v>10.78</v>
      </c>
      <c r="C29" s="93">
        <v>2.81</v>
      </c>
      <c r="D29" s="93">
        <v>0</v>
      </c>
    </row>
    <row r="30" spans="1:4" x14ac:dyDescent="0.25">
      <c r="A30" s="92">
        <v>21</v>
      </c>
      <c r="B30" s="93">
        <v>10.94</v>
      </c>
      <c r="C30" s="93">
        <v>2.86</v>
      </c>
      <c r="D30" s="93">
        <v>0</v>
      </c>
    </row>
    <row r="31" spans="1:4" x14ac:dyDescent="0.25">
      <c r="A31" s="92">
        <v>22</v>
      </c>
      <c r="B31" s="93">
        <v>11.09</v>
      </c>
      <c r="C31" s="93">
        <v>2.9</v>
      </c>
      <c r="D31" s="93">
        <v>0</v>
      </c>
    </row>
    <row r="32" spans="1:4" x14ac:dyDescent="0.25">
      <c r="A32" s="92">
        <v>23</v>
      </c>
      <c r="B32" s="93">
        <v>11.25</v>
      </c>
      <c r="C32" s="93">
        <v>2.95</v>
      </c>
      <c r="D32" s="93">
        <v>0</v>
      </c>
    </row>
    <row r="33" spans="1:4" x14ac:dyDescent="0.25">
      <c r="A33" s="92">
        <v>24</v>
      </c>
      <c r="B33" s="93">
        <v>11.41</v>
      </c>
      <c r="C33" s="93">
        <v>2.99</v>
      </c>
      <c r="D33" s="93">
        <v>0</v>
      </c>
    </row>
    <row r="34" spans="1:4" x14ac:dyDescent="0.25">
      <c r="A34" s="92">
        <v>25</v>
      </c>
      <c r="B34" s="93">
        <v>11.58</v>
      </c>
      <c r="C34" s="93">
        <v>3.04</v>
      </c>
      <c r="D34" s="93">
        <v>0</v>
      </c>
    </row>
    <row r="35" spans="1:4" x14ac:dyDescent="0.25">
      <c r="A35" s="92">
        <v>26</v>
      </c>
      <c r="B35" s="93">
        <v>11.74</v>
      </c>
      <c r="C35" s="93">
        <v>3.09</v>
      </c>
      <c r="D35" s="93">
        <v>0</v>
      </c>
    </row>
    <row r="36" spans="1:4" x14ac:dyDescent="0.25">
      <c r="A36" s="92">
        <v>27</v>
      </c>
      <c r="B36" s="93">
        <v>11.91</v>
      </c>
      <c r="C36" s="93">
        <v>3.13</v>
      </c>
      <c r="D36" s="93">
        <v>0</v>
      </c>
    </row>
    <row r="37" spans="1:4" x14ac:dyDescent="0.25">
      <c r="A37" s="92">
        <v>28</v>
      </c>
      <c r="B37" s="93">
        <v>12.08</v>
      </c>
      <c r="C37" s="93">
        <v>3.18</v>
      </c>
      <c r="D37" s="93">
        <v>0</v>
      </c>
    </row>
    <row r="38" spans="1:4" x14ac:dyDescent="0.25">
      <c r="A38" s="92">
        <v>29</v>
      </c>
      <c r="B38" s="93">
        <v>12.26</v>
      </c>
      <c r="C38" s="93">
        <v>3.23</v>
      </c>
      <c r="D38" s="93">
        <v>0</v>
      </c>
    </row>
    <row r="39" spans="1:4" x14ac:dyDescent="0.25">
      <c r="A39" s="92">
        <v>30</v>
      </c>
      <c r="B39" s="93">
        <v>12.44</v>
      </c>
      <c r="C39" s="93">
        <v>3.27</v>
      </c>
      <c r="D39" s="93">
        <v>0</v>
      </c>
    </row>
    <row r="40" spans="1:4" x14ac:dyDescent="0.25">
      <c r="A40" s="92">
        <v>31</v>
      </c>
      <c r="B40" s="93">
        <v>12.62</v>
      </c>
      <c r="C40" s="93">
        <v>3.32</v>
      </c>
      <c r="D40" s="93">
        <v>0</v>
      </c>
    </row>
    <row r="41" spans="1:4" x14ac:dyDescent="0.25">
      <c r="A41" s="92">
        <v>32</v>
      </c>
      <c r="B41" s="93">
        <v>12.8</v>
      </c>
      <c r="C41" s="93">
        <v>3.36</v>
      </c>
      <c r="D41" s="93">
        <v>0</v>
      </c>
    </row>
    <row r="42" spans="1:4" x14ac:dyDescent="0.25">
      <c r="A42" s="92">
        <v>33</v>
      </c>
      <c r="B42" s="93">
        <v>12.99</v>
      </c>
      <c r="C42" s="93">
        <v>3.41</v>
      </c>
      <c r="D42" s="93">
        <v>0</v>
      </c>
    </row>
    <row r="43" spans="1:4" x14ac:dyDescent="0.25">
      <c r="A43" s="92">
        <v>34</v>
      </c>
      <c r="B43" s="93">
        <v>13.18</v>
      </c>
      <c r="C43" s="93">
        <v>3.45</v>
      </c>
      <c r="D43" s="93">
        <v>0</v>
      </c>
    </row>
    <row r="44" spans="1:4" x14ac:dyDescent="0.25">
      <c r="A44" s="92">
        <v>35</v>
      </c>
      <c r="B44" s="93">
        <v>13.38</v>
      </c>
      <c r="C44" s="93">
        <v>3.49</v>
      </c>
      <c r="D44" s="93">
        <v>0</v>
      </c>
    </row>
    <row r="45" spans="1:4" x14ac:dyDescent="0.25">
      <c r="A45" s="92">
        <v>36</v>
      </c>
      <c r="B45" s="93">
        <v>13.58</v>
      </c>
      <c r="C45" s="93">
        <v>3.54</v>
      </c>
      <c r="D45" s="93">
        <v>0</v>
      </c>
    </row>
    <row r="46" spans="1:4" x14ac:dyDescent="0.25">
      <c r="A46" s="92">
        <v>37</v>
      </c>
      <c r="B46" s="93">
        <v>13.78</v>
      </c>
      <c r="C46" s="93">
        <v>3.58</v>
      </c>
      <c r="D46" s="93">
        <v>0</v>
      </c>
    </row>
    <row r="47" spans="1:4" x14ac:dyDescent="0.25">
      <c r="A47" s="92">
        <v>38</v>
      </c>
      <c r="B47" s="93">
        <v>13.99</v>
      </c>
      <c r="C47" s="93">
        <v>3.62</v>
      </c>
      <c r="D47" s="93">
        <v>0</v>
      </c>
    </row>
    <row r="48" spans="1:4" x14ac:dyDescent="0.25">
      <c r="A48" s="92">
        <v>39</v>
      </c>
      <c r="B48" s="93">
        <v>14.2</v>
      </c>
      <c r="C48" s="93">
        <v>3.66</v>
      </c>
      <c r="D48" s="93">
        <v>0</v>
      </c>
    </row>
    <row r="49" spans="1:4" x14ac:dyDescent="0.25">
      <c r="A49" s="92">
        <v>40</v>
      </c>
      <c r="B49" s="93">
        <v>14.41</v>
      </c>
      <c r="C49" s="93">
        <v>3.7</v>
      </c>
      <c r="D49" s="93">
        <v>0</v>
      </c>
    </row>
    <row r="50" spans="1:4" x14ac:dyDescent="0.25">
      <c r="A50" s="92">
        <v>41</v>
      </c>
      <c r="B50" s="93">
        <v>14.63</v>
      </c>
      <c r="C50" s="93">
        <v>3.74</v>
      </c>
      <c r="D50" s="93">
        <v>0</v>
      </c>
    </row>
    <row r="51" spans="1:4" x14ac:dyDescent="0.25">
      <c r="A51" s="92">
        <v>42</v>
      </c>
      <c r="B51" s="93">
        <v>14.86</v>
      </c>
      <c r="C51" s="93">
        <v>3.77</v>
      </c>
      <c r="D51" s="93">
        <v>0</v>
      </c>
    </row>
    <row r="52" spans="1:4" x14ac:dyDescent="0.25">
      <c r="A52" s="92">
        <v>43</v>
      </c>
      <c r="B52" s="93">
        <v>15.09</v>
      </c>
      <c r="C52" s="93">
        <v>3.81</v>
      </c>
      <c r="D52" s="93">
        <v>0</v>
      </c>
    </row>
    <row r="53" spans="1:4" x14ac:dyDescent="0.25">
      <c r="A53" s="92">
        <v>44</v>
      </c>
      <c r="B53" s="93">
        <v>15.32</v>
      </c>
      <c r="C53" s="93">
        <v>3.84</v>
      </c>
      <c r="D53" s="93">
        <v>0</v>
      </c>
    </row>
    <row r="54" spans="1:4" x14ac:dyDescent="0.25">
      <c r="A54" s="92">
        <v>45</v>
      </c>
      <c r="B54" s="93">
        <v>15.56</v>
      </c>
      <c r="C54" s="93">
        <v>3.88</v>
      </c>
      <c r="D54" s="93">
        <v>0</v>
      </c>
    </row>
    <row r="55" spans="1:4" x14ac:dyDescent="0.25">
      <c r="A55" s="92">
        <v>46</v>
      </c>
      <c r="B55" s="93">
        <v>15.81</v>
      </c>
      <c r="C55" s="93">
        <v>3.91</v>
      </c>
      <c r="D55" s="93">
        <v>0</v>
      </c>
    </row>
    <row r="56" spans="1:4" x14ac:dyDescent="0.25">
      <c r="A56" s="92">
        <v>47</v>
      </c>
      <c r="B56" s="93">
        <v>16.059999999999999</v>
      </c>
      <c r="C56" s="93">
        <v>3.93</v>
      </c>
      <c r="D56" s="93">
        <v>0</v>
      </c>
    </row>
    <row r="57" spans="1:4" x14ac:dyDescent="0.25">
      <c r="A57" s="92">
        <v>48</v>
      </c>
      <c r="B57" s="93">
        <v>16.32</v>
      </c>
      <c r="C57" s="93">
        <v>3.96</v>
      </c>
      <c r="D57" s="93">
        <v>0</v>
      </c>
    </row>
    <row r="58" spans="1:4" x14ac:dyDescent="0.25">
      <c r="A58" s="92">
        <v>49</v>
      </c>
      <c r="B58" s="93">
        <v>16.59</v>
      </c>
      <c r="C58" s="93">
        <v>3.99</v>
      </c>
      <c r="D58" s="93">
        <v>0</v>
      </c>
    </row>
    <row r="59" spans="1:4" x14ac:dyDescent="0.25">
      <c r="A59" s="92">
        <v>50</v>
      </c>
      <c r="B59" s="93">
        <v>16.87</v>
      </c>
      <c r="C59" s="93">
        <v>4.01</v>
      </c>
      <c r="D59" s="93">
        <v>0</v>
      </c>
    </row>
    <row r="60" spans="1:4" x14ac:dyDescent="0.25">
      <c r="A60" s="92">
        <v>51</v>
      </c>
      <c r="B60" s="93">
        <v>17.149999999999999</v>
      </c>
      <c r="C60" s="93">
        <v>4.03</v>
      </c>
      <c r="D60" s="93">
        <v>0</v>
      </c>
    </row>
    <row r="61" spans="1:4" x14ac:dyDescent="0.25">
      <c r="A61" s="92">
        <v>52</v>
      </c>
      <c r="B61" s="93">
        <v>17.440000000000001</v>
      </c>
      <c r="C61" s="93">
        <v>4.05</v>
      </c>
      <c r="D61" s="93">
        <v>0</v>
      </c>
    </row>
    <row r="62" spans="1:4" x14ac:dyDescent="0.25">
      <c r="A62" s="92">
        <v>53</v>
      </c>
      <c r="B62" s="93">
        <v>17.739999999999998</v>
      </c>
      <c r="C62" s="93">
        <v>4.07</v>
      </c>
      <c r="D62" s="93">
        <v>0</v>
      </c>
    </row>
    <row r="63" spans="1:4" x14ac:dyDescent="0.25">
      <c r="A63" s="92">
        <v>54</v>
      </c>
      <c r="B63" s="93">
        <v>18.05</v>
      </c>
      <c r="C63" s="93">
        <v>4.08</v>
      </c>
      <c r="D63" s="93">
        <v>0</v>
      </c>
    </row>
    <row r="64" spans="1:4" x14ac:dyDescent="0.25">
      <c r="A64" s="92">
        <v>55</v>
      </c>
      <c r="B64" s="93">
        <v>18.37</v>
      </c>
      <c r="C64" s="93">
        <v>4.0999999999999996</v>
      </c>
      <c r="D64" s="93">
        <v>0</v>
      </c>
    </row>
    <row r="65" spans="1:4" x14ac:dyDescent="0.25">
      <c r="A65" s="92">
        <v>56</v>
      </c>
      <c r="B65" s="93">
        <v>18.7</v>
      </c>
      <c r="C65" s="93">
        <v>4.1100000000000003</v>
      </c>
      <c r="D65" s="93">
        <v>0</v>
      </c>
    </row>
    <row r="66" spans="1:4" x14ac:dyDescent="0.25">
      <c r="A66" s="92">
        <v>57</v>
      </c>
      <c r="B66" s="93">
        <v>19.04</v>
      </c>
      <c r="C66" s="93">
        <v>4.12</v>
      </c>
      <c r="D66" s="93">
        <v>0</v>
      </c>
    </row>
    <row r="67" spans="1:4" x14ac:dyDescent="0.25">
      <c r="A67" s="92">
        <v>58</v>
      </c>
      <c r="B67" s="93">
        <v>19.399999999999999</v>
      </c>
      <c r="C67" s="93">
        <v>4.12</v>
      </c>
      <c r="D67" s="93">
        <v>0</v>
      </c>
    </row>
    <row r="68" spans="1:4" x14ac:dyDescent="0.25">
      <c r="A68" s="92">
        <v>59</v>
      </c>
      <c r="B68" s="93">
        <v>19.77</v>
      </c>
      <c r="C68" s="93">
        <v>4.12</v>
      </c>
      <c r="D68" s="93">
        <v>0</v>
      </c>
    </row>
  </sheetData>
  <sheetProtection algorithmName="SHA-512" hashValue="bpyCEIms5OUDENsI5+LWuck/OMrR+ZuK+PFlWYw6nFlG5Rzwy6TQUcK6F7grh1wxJ8BHlVNKSI/V9CfEdgr36A==" saltValue="Sdl+78tAD+ZPn1DQAgdoxg==" spinCount="100000" sheet="1" objects="1" scenarios="1"/>
  <mergeCells count="1">
    <mergeCell ref="B21:D21"/>
  </mergeCells>
  <conditionalFormatting sqref="A6:A16 A18:A20">
    <cfRule type="expression" dxfId="1189" priority="21" stopIfTrue="1">
      <formula>MOD(ROW(),2)=0</formula>
    </cfRule>
    <cfRule type="expression" dxfId="1188" priority="22" stopIfTrue="1">
      <formula>MOD(ROW(),2)&lt;&gt;0</formula>
    </cfRule>
  </conditionalFormatting>
  <conditionalFormatting sqref="B6:D16 C18:D20 B17">
    <cfRule type="expression" dxfId="1187" priority="23" stopIfTrue="1">
      <formula>MOD(ROW(),2)=0</formula>
    </cfRule>
    <cfRule type="expression" dxfId="1186" priority="24" stopIfTrue="1">
      <formula>MOD(ROW(),2)&lt;&gt;0</formula>
    </cfRule>
  </conditionalFormatting>
  <conditionalFormatting sqref="A26:A68">
    <cfRule type="expression" dxfId="1185" priority="13" stopIfTrue="1">
      <formula>MOD(ROW(),2)=0</formula>
    </cfRule>
    <cfRule type="expression" dxfId="1184" priority="14" stopIfTrue="1">
      <formula>MOD(ROW(),2)&lt;&gt;0</formula>
    </cfRule>
  </conditionalFormatting>
  <conditionalFormatting sqref="B26:D68">
    <cfRule type="expression" dxfId="1183" priority="15" stopIfTrue="1">
      <formula>MOD(ROW(),2)=0</formula>
    </cfRule>
    <cfRule type="expression" dxfId="1182" priority="16" stopIfTrue="1">
      <formula>MOD(ROW(),2)&lt;&gt;0</formula>
    </cfRule>
  </conditionalFormatting>
  <conditionalFormatting sqref="B18:B20">
    <cfRule type="expression" dxfId="1181" priority="11" stopIfTrue="1">
      <formula>MOD(ROW(),2)=0</formula>
    </cfRule>
    <cfRule type="expression" dxfId="1180" priority="12" stopIfTrue="1">
      <formula>MOD(ROW(),2)&lt;&gt;0</formula>
    </cfRule>
  </conditionalFormatting>
  <conditionalFormatting sqref="C17:D17">
    <cfRule type="expression" dxfId="1179" priority="9" stopIfTrue="1">
      <formula>MOD(ROW(),2)=0</formula>
    </cfRule>
    <cfRule type="expression" dxfId="1178" priority="10" stopIfTrue="1">
      <formula>MOD(ROW(),2)&lt;&gt;0</formula>
    </cfRule>
  </conditionalFormatting>
  <conditionalFormatting sqref="A17">
    <cfRule type="expression" dxfId="1177" priority="7" stopIfTrue="1">
      <formula>MOD(ROW(),2)=0</formula>
    </cfRule>
    <cfRule type="expression" dxfId="1176" priority="8" stopIfTrue="1">
      <formula>MOD(ROW(),2)&lt;&gt;0</formula>
    </cfRule>
  </conditionalFormatting>
  <conditionalFormatting sqref="A21">
    <cfRule type="expression" dxfId="1175" priority="3" stopIfTrue="1">
      <formula>MOD(ROW(),2)=0</formula>
    </cfRule>
    <cfRule type="expression" dxfId="1174" priority="4" stopIfTrue="1">
      <formula>MOD(ROW(),2)&lt;&gt;0</formula>
    </cfRule>
  </conditionalFormatting>
  <conditionalFormatting sqref="B21">
    <cfRule type="expression" dxfId="1173" priority="1" stopIfTrue="1">
      <formula>MOD(ROW(),2)=0</formula>
    </cfRule>
    <cfRule type="expression" dxfId="117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5"/>
  <dimension ref="A1:G68"/>
  <sheetViews>
    <sheetView showGridLines="0" zoomScale="85" zoomScaleNormal="85" workbookViewId="0">
      <selection activeCell="B15" sqref="B15"/>
    </sheetView>
  </sheetViews>
  <sheetFormatPr defaultColWidth="10" defaultRowHeight="13.2" x14ac:dyDescent="0.25"/>
  <cols>
    <col min="1" max="1" width="31.88671875" style="27" customWidth="1"/>
    <col min="2" max="4" width="22.88671875" style="27" customWidth="1"/>
    <col min="5" max="16384" width="10" style="27"/>
  </cols>
  <sheetData>
    <row r="1" spans="1:7" ht="21" x14ac:dyDescent="0.4">
      <c r="A1" s="40" t="s">
        <v>0</v>
      </c>
      <c r="B1" s="41"/>
      <c r="C1" s="41"/>
      <c r="D1" s="41"/>
      <c r="E1" s="41"/>
      <c r="F1" s="41"/>
      <c r="G1" s="41"/>
    </row>
    <row r="2" spans="1:7" ht="15.6" x14ac:dyDescent="0.3">
      <c r="A2" s="42" t="str">
        <f>IF(title="&gt; Enter workbook title here","Enter workbook title in Cover sheet",title)</f>
        <v>Fire_S - Consolidated Factor Spreadsheet</v>
      </c>
      <c r="B2" s="43"/>
      <c r="C2" s="43"/>
      <c r="D2" s="43"/>
      <c r="E2" s="43"/>
      <c r="F2" s="43"/>
      <c r="G2" s="43"/>
    </row>
    <row r="3" spans="1:7" ht="15.6" x14ac:dyDescent="0.3">
      <c r="A3" s="44" t="str">
        <f>TABLE_FACTOR_TYPE&amp;" - x-"&amp;TABLE_SERIES_NUMBER</f>
        <v>CETV - x-207</v>
      </c>
      <c r="B3" s="43"/>
      <c r="C3" s="43"/>
      <c r="D3" s="43"/>
      <c r="E3" s="43"/>
      <c r="F3" s="43"/>
      <c r="G3" s="43"/>
    </row>
    <row r="4" spans="1:7" x14ac:dyDescent="0.25">
      <c r="A4" s="45"/>
    </row>
    <row r="6" spans="1:7" x14ac:dyDescent="0.25">
      <c r="A6" s="77" t="s">
        <v>573</v>
      </c>
      <c r="B6" s="79" t="s">
        <v>574</v>
      </c>
      <c r="C6" s="79"/>
      <c r="D6" s="79"/>
    </row>
    <row r="7" spans="1:7" x14ac:dyDescent="0.25">
      <c r="A7" s="78" t="s">
        <v>575</v>
      </c>
      <c r="B7" s="80" t="s">
        <v>82</v>
      </c>
      <c r="C7" s="80"/>
      <c r="D7" s="80"/>
    </row>
    <row r="8" spans="1:7" x14ac:dyDescent="0.25">
      <c r="A8" s="78" t="s">
        <v>285</v>
      </c>
      <c r="B8" s="80">
        <v>2006</v>
      </c>
      <c r="C8" s="80"/>
      <c r="D8" s="80"/>
    </row>
    <row r="9" spans="1:7" x14ac:dyDescent="0.25">
      <c r="A9" s="78" t="s">
        <v>286</v>
      </c>
      <c r="B9" s="80" t="s">
        <v>302</v>
      </c>
      <c r="C9" s="80"/>
      <c r="D9" s="80"/>
    </row>
    <row r="10" spans="1:7" x14ac:dyDescent="0.25">
      <c r="A10" s="78" t="s">
        <v>6</v>
      </c>
      <c r="B10" s="80" t="s">
        <v>303</v>
      </c>
      <c r="C10" s="80"/>
      <c r="D10" s="80"/>
    </row>
    <row r="11" spans="1:7" x14ac:dyDescent="0.25">
      <c r="A11" s="78" t="s">
        <v>287</v>
      </c>
      <c r="B11" s="80" t="s">
        <v>314</v>
      </c>
      <c r="C11" s="80"/>
      <c r="D11" s="80"/>
    </row>
    <row r="12" spans="1:7" x14ac:dyDescent="0.25">
      <c r="A12" s="78" t="s">
        <v>288</v>
      </c>
      <c r="B12" s="80" t="s">
        <v>305</v>
      </c>
      <c r="C12" s="80"/>
      <c r="D12" s="80"/>
    </row>
    <row r="13" spans="1:7" x14ac:dyDescent="0.25">
      <c r="A13" s="78" t="s">
        <v>582</v>
      </c>
      <c r="B13" s="80">
        <v>1</v>
      </c>
      <c r="C13" s="80"/>
      <c r="D13" s="80"/>
    </row>
    <row r="14" spans="1:7" x14ac:dyDescent="0.25">
      <c r="A14" s="78" t="s">
        <v>290</v>
      </c>
      <c r="B14" s="80">
        <v>207</v>
      </c>
      <c r="C14" s="80"/>
      <c r="D14" s="80"/>
    </row>
    <row r="15" spans="1:7" x14ac:dyDescent="0.25">
      <c r="A15" s="78" t="s">
        <v>585</v>
      </c>
      <c r="B15" s="80" t="s">
        <v>669</v>
      </c>
      <c r="C15" s="80"/>
      <c r="D15" s="80"/>
    </row>
    <row r="16" spans="1:7" x14ac:dyDescent="0.25">
      <c r="A16" s="78" t="s">
        <v>292</v>
      </c>
      <c r="B16" s="80" t="s">
        <v>333</v>
      </c>
      <c r="C16" s="80"/>
      <c r="D16" s="80"/>
    </row>
    <row r="17" spans="1:4" ht="51" customHeight="1" x14ac:dyDescent="0.25">
      <c r="A17" s="78" t="s">
        <v>657</v>
      </c>
      <c r="B17" s="80" t="s">
        <v>321</v>
      </c>
      <c r="C17" s="80"/>
      <c r="D17" s="80"/>
    </row>
    <row r="18" spans="1:4" x14ac:dyDescent="0.25">
      <c r="A18" s="78" t="s">
        <v>589</v>
      </c>
      <c r="B18" s="87">
        <v>45070</v>
      </c>
      <c r="C18" s="80"/>
      <c r="D18" s="80"/>
    </row>
    <row r="19" spans="1:4" x14ac:dyDescent="0.25">
      <c r="A19" s="78" t="s">
        <v>295</v>
      </c>
      <c r="B19" s="87">
        <v>45014</v>
      </c>
      <c r="C19" s="80"/>
      <c r="D19" s="80"/>
    </row>
    <row r="20" spans="1:4" x14ac:dyDescent="0.25">
      <c r="A20" s="78" t="s">
        <v>297</v>
      </c>
      <c r="B20" s="80" t="s">
        <v>310</v>
      </c>
      <c r="C20" s="80"/>
      <c r="D20" s="80"/>
    </row>
    <row r="21" spans="1:4" x14ac:dyDescent="0.25">
      <c r="A21" s="168" t="s">
        <v>658</v>
      </c>
      <c r="B21" s="184" t="s">
        <v>309</v>
      </c>
      <c r="C21" s="184"/>
      <c r="D21" s="184"/>
    </row>
    <row r="23" spans="1:4" x14ac:dyDescent="0.25">
      <c r="B23" s="95" t="str">
        <f>HYPERLINK("#'Factor List'!A1","Back to Factor List")</f>
        <v>Back to Factor List</v>
      </c>
    </row>
    <row r="24" spans="1:4" x14ac:dyDescent="0.25">
      <c r="B24" s="95" t="str">
        <f>HYPERLINK("#'Assumptions'!A1","Assumptions")</f>
        <v>Assumptions</v>
      </c>
    </row>
    <row r="26" spans="1:4" ht="39.6" x14ac:dyDescent="0.25">
      <c r="A26" s="91" t="s">
        <v>659</v>
      </c>
      <c r="B26" s="91" t="s">
        <v>667</v>
      </c>
      <c r="C26" s="91" t="s">
        <v>661</v>
      </c>
      <c r="D26" s="91" t="s">
        <v>662</v>
      </c>
    </row>
    <row r="27" spans="1:4" x14ac:dyDescent="0.25">
      <c r="A27" s="92">
        <v>18</v>
      </c>
      <c r="B27" s="93">
        <v>10.48</v>
      </c>
      <c r="C27" s="93">
        <v>2.64</v>
      </c>
      <c r="D27" s="93">
        <v>0</v>
      </c>
    </row>
    <row r="28" spans="1:4" x14ac:dyDescent="0.25">
      <c r="A28" s="92">
        <v>19</v>
      </c>
      <c r="B28" s="93">
        <v>10.63</v>
      </c>
      <c r="C28" s="93">
        <v>2.76</v>
      </c>
      <c r="D28" s="93">
        <v>0</v>
      </c>
    </row>
    <row r="29" spans="1:4" x14ac:dyDescent="0.25">
      <c r="A29" s="92">
        <v>20</v>
      </c>
      <c r="B29" s="93">
        <v>10.78</v>
      </c>
      <c r="C29" s="93">
        <v>2.81</v>
      </c>
      <c r="D29" s="93">
        <v>0</v>
      </c>
    </row>
    <row r="30" spans="1:4" x14ac:dyDescent="0.25">
      <c r="A30" s="92">
        <v>21</v>
      </c>
      <c r="B30" s="93">
        <v>10.94</v>
      </c>
      <c r="C30" s="93">
        <v>2.86</v>
      </c>
      <c r="D30" s="93">
        <v>0</v>
      </c>
    </row>
    <row r="31" spans="1:4" x14ac:dyDescent="0.25">
      <c r="A31" s="92">
        <v>22</v>
      </c>
      <c r="B31" s="93">
        <v>11.09</v>
      </c>
      <c r="C31" s="93">
        <v>2.9</v>
      </c>
      <c r="D31" s="93">
        <v>0</v>
      </c>
    </row>
    <row r="32" spans="1:4" x14ac:dyDescent="0.25">
      <c r="A32" s="92">
        <v>23</v>
      </c>
      <c r="B32" s="93">
        <v>11.25</v>
      </c>
      <c r="C32" s="93">
        <v>2.95</v>
      </c>
      <c r="D32" s="93">
        <v>0</v>
      </c>
    </row>
    <row r="33" spans="1:4" x14ac:dyDescent="0.25">
      <c r="A33" s="92">
        <v>24</v>
      </c>
      <c r="B33" s="93">
        <v>11.41</v>
      </c>
      <c r="C33" s="93">
        <v>2.99</v>
      </c>
      <c r="D33" s="93">
        <v>0</v>
      </c>
    </row>
    <row r="34" spans="1:4" x14ac:dyDescent="0.25">
      <c r="A34" s="92">
        <v>25</v>
      </c>
      <c r="B34" s="93">
        <v>11.58</v>
      </c>
      <c r="C34" s="93">
        <v>3.04</v>
      </c>
      <c r="D34" s="93">
        <v>0</v>
      </c>
    </row>
    <row r="35" spans="1:4" x14ac:dyDescent="0.25">
      <c r="A35" s="92">
        <v>26</v>
      </c>
      <c r="B35" s="93">
        <v>11.74</v>
      </c>
      <c r="C35" s="93">
        <v>3.09</v>
      </c>
      <c r="D35" s="93">
        <v>0</v>
      </c>
    </row>
    <row r="36" spans="1:4" x14ac:dyDescent="0.25">
      <c r="A36" s="92">
        <v>27</v>
      </c>
      <c r="B36" s="93">
        <v>11.91</v>
      </c>
      <c r="C36" s="93">
        <v>3.13</v>
      </c>
      <c r="D36" s="93">
        <v>0</v>
      </c>
    </row>
    <row r="37" spans="1:4" x14ac:dyDescent="0.25">
      <c r="A37" s="92">
        <v>28</v>
      </c>
      <c r="B37" s="93">
        <v>12.08</v>
      </c>
      <c r="C37" s="93">
        <v>3.18</v>
      </c>
      <c r="D37" s="93">
        <v>0</v>
      </c>
    </row>
    <row r="38" spans="1:4" x14ac:dyDescent="0.25">
      <c r="A38" s="92">
        <v>29</v>
      </c>
      <c r="B38" s="93">
        <v>12.26</v>
      </c>
      <c r="C38" s="93">
        <v>3.23</v>
      </c>
      <c r="D38" s="93">
        <v>0</v>
      </c>
    </row>
    <row r="39" spans="1:4" x14ac:dyDescent="0.25">
      <c r="A39" s="92">
        <v>30</v>
      </c>
      <c r="B39" s="93">
        <v>12.44</v>
      </c>
      <c r="C39" s="93">
        <v>3.27</v>
      </c>
      <c r="D39" s="93">
        <v>0</v>
      </c>
    </row>
    <row r="40" spans="1:4" x14ac:dyDescent="0.25">
      <c r="A40" s="92">
        <v>31</v>
      </c>
      <c r="B40" s="93">
        <v>12.62</v>
      </c>
      <c r="C40" s="93">
        <v>3.32</v>
      </c>
      <c r="D40" s="93">
        <v>0</v>
      </c>
    </row>
    <row r="41" spans="1:4" x14ac:dyDescent="0.25">
      <c r="A41" s="92">
        <v>32</v>
      </c>
      <c r="B41" s="93">
        <v>12.8</v>
      </c>
      <c r="C41" s="93">
        <v>3.36</v>
      </c>
      <c r="D41" s="93">
        <v>0</v>
      </c>
    </row>
    <row r="42" spans="1:4" x14ac:dyDescent="0.25">
      <c r="A42" s="92">
        <v>33</v>
      </c>
      <c r="B42" s="93">
        <v>12.99</v>
      </c>
      <c r="C42" s="93">
        <v>3.41</v>
      </c>
      <c r="D42" s="93">
        <v>0</v>
      </c>
    </row>
    <row r="43" spans="1:4" x14ac:dyDescent="0.25">
      <c r="A43" s="92">
        <v>34</v>
      </c>
      <c r="B43" s="93">
        <v>13.18</v>
      </c>
      <c r="C43" s="93">
        <v>3.45</v>
      </c>
      <c r="D43" s="93">
        <v>0</v>
      </c>
    </row>
    <row r="44" spans="1:4" x14ac:dyDescent="0.25">
      <c r="A44" s="92">
        <v>35</v>
      </c>
      <c r="B44" s="93">
        <v>13.38</v>
      </c>
      <c r="C44" s="93">
        <v>3.49</v>
      </c>
      <c r="D44" s="93">
        <v>0</v>
      </c>
    </row>
    <row r="45" spans="1:4" x14ac:dyDescent="0.25">
      <c r="A45" s="92">
        <v>36</v>
      </c>
      <c r="B45" s="93">
        <v>13.58</v>
      </c>
      <c r="C45" s="93">
        <v>3.54</v>
      </c>
      <c r="D45" s="93">
        <v>0</v>
      </c>
    </row>
    <row r="46" spans="1:4" x14ac:dyDescent="0.25">
      <c r="A46" s="92">
        <v>37</v>
      </c>
      <c r="B46" s="93">
        <v>13.78</v>
      </c>
      <c r="C46" s="93">
        <v>3.58</v>
      </c>
      <c r="D46" s="93">
        <v>0</v>
      </c>
    </row>
    <row r="47" spans="1:4" x14ac:dyDescent="0.25">
      <c r="A47" s="92">
        <v>38</v>
      </c>
      <c r="B47" s="93">
        <v>13.99</v>
      </c>
      <c r="C47" s="93">
        <v>3.62</v>
      </c>
      <c r="D47" s="93">
        <v>0</v>
      </c>
    </row>
    <row r="48" spans="1:4" x14ac:dyDescent="0.25">
      <c r="A48" s="92">
        <v>39</v>
      </c>
      <c r="B48" s="93">
        <v>14.2</v>
      </c>
      <c r="C48" s="93">
        <v>3.66</v>
      </c>
      <c r="D48" s="93">
        <v>0</v>
      </c>
    </row>
    <row r="49" spans="1:4" x14ac:dyDescent="0.25">
      <c r="A49" s="92">
        <v>40</v>
      </c>
      <c r="B49" s="93">
        <v>14.41</v>
      </c>
      <c r="C49" s="93">
        <v>3.7</v>
      </c>
      <c r="D49" s="93">
        <v>0</v>
      </c>
    </row>
    <row r="50" spans="1:4" x14ac:dyDescent="0.25">
      <c r="A50" s="92">
        <v>41</v>
      </c>
      <c r="B50" s="93">
        <v>14.63</v>
      </c>
      <c r="C50" s="93">
        <v>3.74</v>
      </c>
      <c r="D50" s="93">
        <v>0</v>
      </c>
    </row>
    <row r="51" spans="1:4" x14ac:dyDescent="0.25">
      <c r="A51" s="92">
        <v>42</v>
      </c>
      <c r="B51" s="93">
        <v>14.86</v>
      </c>
      <c r="C51" s="93">
        <v>3.77</v>
      </c>
      <c r="D51" s="93">
        <v>0</v>
      </c>
    </row>
    <row r="52" spans="1:4" x14ac:dyDescent="0.25">
      <c r="A52" s="92">
        <v>43</v>
      </c>
      <c r="B52" s="93">
        <v>15.09</v>
      </c>
      <c r="C52" s="93">
        <v>3.81</v>
      </c>
      <c r="D52" s="93">
        <v>0</v>
      </c>
    </row>
    <row r="53" spans="1:4" x14ac:dyDescent="0.25">
      <c r="A53" s="92">
        <v>44</v>
      </c>
      <c r="B53" s="93">
        <v>15.32</v>
      </c>
      <c r="C53" s="93">
        <v>3.84</v>
      </c>
      <c r="D53" s="93">
        <v>0</v>
      </c>
    </row>
    <row r="54" spans="1:4" x14ac:dyDescent="0.25">
      <c r="A54" s="92">
        <v>45</v>
      </c>
      <c r="B54" s="93">
        <v>15.56</v>
      </c>
      <c r="C54" s="93">
        <v>3.88</v>
      </c>
      <c r="D54" s="93">
        <v>0</v>
      </c>
    </row>
    <row r="55" spans="1:4" x14ac:dyDescent="0.25">
      <c r="A55" s="92">
        <v>46</v>
      </c>
      <c r="B55" s="93">
        <v>15.81</v>
      </c>
      <c r="C55" s="93">
        <v>3.91</v>
      </c>
      <c r="D55" s="93">
        <v>0</v>
      </c>
    </row>
    <row r="56" spans="1:4" x14ac:dyDescent="0.25">
      <c r="A56" s="92">
        <v>47</v>
      </c>
      <c r="B56" s="93">
        <v>16.059999999999999</v>
      </c>
      <c r="C56" s="93">
        <v>3.93</v>
      </c>
      <c r="D56" s="93">
        <v>0</v>
      </c>
    </row>
    <row r="57" spans="1:4" x14ac:dyDescent="0.25">
      <c r="A57" s="92">
        <v>48</v>
      </c>
      <c r="B57" s="93">
        <v>16.32</v>
      </c>
      <c r="C57" s="93">
        <v>3.96</v>
      </c>
      <c r="D57" s="93">
        <v>0</v>
      </c>
    </row>
    <row r="58" spans="1:4" x14ac:dyDescent="0.25">
      <c r="A58" s="92">
        <v>49</v>
      </c>
      <c r="B58" s="93">
        <v>16.59</v>
      </c>
      <c r="C58" s="93">
        <v>3.99</v>
      </c>
      <c r="D58" s="93">
        <v>0</v>
      </c>
    </row>
    <row r="59" spans="1:4" x14ac:dyDescent="0.25">
      <c r="A59" s="92">
        <v>50</v>
      </c>
      <c r="B59" s="93">
        <v>16.87</v>
      </c>
      <c r="C59" s="93">
        <v>4.01</v>
      </c>
      <c r="D59" s="93">
        <v>0</v>
      </c>
    </row>
    <row r="60" spans="1:4" x14ac:dyDescent="0.25">
      <c r="A60" s="92">
        <v>51</v>
      </c>
      <c r="B60" s="93">
        <v>17.149999999999999</v>
      </c>
      <c r="C60" s="93">
        <v>4.03</v>
      </c>
      <c r="D60" s="93">
        <v>0</v>
      </c>
    </row>
    <row r="61" spans="1:4" x14ac:dyDescent="0.25">
      <c r="A61" s="92">
        <v>52</v>
      </c>
      <c r="B61" s="93">
        <v>17.440000000000001</v>
      </c>
      <c r="C61" s="93">
        <v>4.05</v>
      </c>
      <c r="D61" s="93">
        <v>0</v>
      </c>
    </row>
    <row r="62" spans="1:4" x14ac:dyDescent="0.25">
      <c r="A62" s="92">
        <v>53</v>
      </c>
      <c r="B62" s="93">
        <v>17.739999999999998</v>
      </c>
      <c r="C62" s="93">
        <v>4.07</v>
      </c>
      <c r="D62" s="93">
        <v>0</v>
      </c>
    </row>
    <row r="63" spans="1:4" x14ac:dyDescent="0.25">
      <c r="A63" s="92">
        <v>54</v>
      </c>
      <c r="B63" s="93">
        <v>18.05</v>
      </c>
      <c r="C63" s="93">
        <v>4.08</v>
      </c>
      <c r="D63" s="93">
        <v>0</v>
      </c>
    </row>
    <row r="64" spans="1:4" x14ac:dyDescent="0.25">
      <c r="A64" s="92">
        <v>55</v>
      </c>
      <c r="B64" s="93">
        <v>18.37</v>
      </c>
      <c r="C64" s="93">
        <v>4.0999999999999996</v>
      </c>
      <c r="D64" s="93">
        <v>0</v>
      </c>
    </row>
    <row r="65" spans="1:4" x14ac:dyDescent="0.25">
      <c r="A65" s="92">
        <v>56</v>
      </c>
      <c r="B65" s="93">
        <v>18.7</v>
      </c>
      <c r="C65" s="93">
        <v>4.1100000000000003</v>
      </c>
      <c r="D65" s="93">
        <v>0</v>
      </c>
    </row>
    <row r="66" spans="1:4" x14ac:dyDescent="0.25">
      <c r="A66" s="92">
        <v>57</v>
      </c>
      <c r="B66" s="93">
        <v>19.04</v>
      </c>
      <c r="C66" s="93">
        <v>4.12</v>
      </c>
      <c r="D66" s="93">
        <v>0</v>
      </c>
    </row>
    <row r="67" spans="1:4" x14ac:dyDescent="0.25">
      <c r="A67" s="92">
        <v>58</v>
      </c>
      <c r="B67" s="93">
        <v>19.399999999999999</v>
      </c>
      <c r="C67" s="93">
        <v>4.12</v>
      </c>
      <c r="D67" s="93">
        <v>0</v>
      </c>
    </row>
    <row r="68" spans="1:4" x14ac:dyDescent="0.25">
      <c r="A68" s="92">
        <v>59</v>
      </c>
      <c r="B68" s="93">
        <v>19.77</v>
      </c>
      <c r="C68" s="93">
        <v>4.12</v>
      </c>
      <c r="D68" s="93">
        <v>0</v>
      </c>
    </row>
  </sheetData>
  <sheetProtection algorithmName="SHA-512" hashValue="VXTTh/7bW4YK/4onvjESUiF+a1zi+wN6Z5W5fQmT+UCjS8T4c+OlNLWHMPY2Cqzz/B0PMDoEzz4wUXk1MXURQw==" saltValue="/3p0WHrIyqSCcK/ZFP8j3w==" spinCount="100000" sheet="1" objects="1" scenarios="1"/>
  <mergeCells count="1">
    <mergeCell ref="B21:D21"/>
  </mergeCells>
  <conditionalFormatting sqref="A6:A16 A18:A20">
    <cfRule type="expression" dxfId="1171" priority="21" stopIfTrue="1">
      <formula>MOD(ROW(),2)=0</formula>
    </cfRule>
    <cfRule type="expression" dxfId="1170" priority="22" stopIfTrue="1">
      <formula>MOD(ROW(),2)&lt;&gt;0</formula>
    </cfRule>
  </conditionalFormatting>
  <conditionalFormatting sqref="B6:D16 C18:D20 B17">
    <cfRule type="expression" dxfId="1169" priority="23" stopIfTrue="1">
      <formula>MOD(ROW(),2)=0</formula>
    </cfRule>
    <cfRule type="expression" dxfId="1168" priority="24" stopIfTrue="1">
      <formula>MOD(ROW(),2)&lt;&gt;0</formula>
    </cfRule>
  </conditionalFormatting>
  <conditionalFormatting sqref="A26:A68">
    <cfRule type="expression" dxfId="1167" priority="13" stopIfTrue="1">
      <formula>MOD(ROW(),2)=0</formula>
    </cfRule>
    <cfRule type="expression" dxfId="1166" priority="14" stopIfTrue="1">
      <formula>MOD(ROW(),2)&lt;&gt;0</formula>
    </cfRule>
  </conditionalFormatting>
  <conditionalFormatting sqref="B26:D68">
    <cfRule type="expression" dxfId="1165" priority="15" stopIfTrue="1">
      <formula>MOD(ROW(),2)=0</formula>
    </cfRule>
    <cfRule type="expression" dxfId="1164" priority="16" stopIfTrue="1">
      <formula>MOD(ROW(),2)&lt;&gt;0</formula>
    </cfRule>
  </conditionalFormatting>
  <conditionalFormatting sqref="B18:B20">
    <cfRule type="expression" dxfId="1163" priority="11" stopIfTrue="1">
      <formula>MOD(ROW(),2)=0</formula>
    </cfRule>
    <cfRule type="expression" dxfId="1162" priority="12" stopIfTrue="1">
      <formula>MOD(ROW(),2)&lt;&gt;0</formula>
    </cfRule>
  </conditionalFormatting>
  <conditionalFormatting sqref="C17:D17">
    <cfRule type="expression" dxfId="1161" priority="9" stopIfTrue="1">
      <formula>MOD(ROW(),2)=0</formula>
    </cfRule>
    <cfRule type="expression" dxfId="1160" priority="10" stopIfTrue="1">
      <formula>MOD(ROW(),2)&lt;&gt;0</formula>
    </cfRule>
  </conditionalFormatting>
  <conditionalFormatting sqref="A17">
    <cfRule type="expression" dxfId="1159" priority="7" stopIfTrue="1">
      <formula>MOD(ROW(),2)=0</formula>
    </cfRule>
    <cfRule type="expression" dxfId="1158" priority="8" stopIfTrue="1">
      <formula>MOD(ROW(),2)&lt;&gt;0</formula>
    </cfRule>
  </conditionalFormatting>
  <conditionalFormatting sqref="A21">
    <cfRule type="expression" dxfId="1157" priority="3" stopIfTrue="1">
      <formula>MOD(ROW(),2)=0</formula>
    </cfRule>
    <cfRule type="expression" dxfId="1156" priority="4" stopIfTrue="1">
      <formula>MOD(ROW(),2)&lt;&gt;0</formula>
    </cfRule>
  </conditionalFormatting>
  <conditionalFormatting sqref="B21">
    <cfRule type="expression" dxfId="1155" priority="1" stopIfTrue="1">
      <formula>MOD(ROW(),2)=0</formula>
    </cfRule>
    <cfRule type="expression" dxfId="115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6"/>
  <dimension ref="A1:G85"/>
  <sheetViews>
    <sheetView showGridLines="0" zoomScale="85" zoomScaleNormal="85" workbookViewId="0">
      <selection activeCell="B15" sqref="B15"/>
    </sheetView>
  </sheetViews>
  <sheetFormatPr defaultColWidth="10" defaultRowHeight="13.2" x14ac:dyDescent="0.25"/>
  <cols>
    <col min="1" max="1" width="31.88671875" style="27" customWidth="1"/>
    <col min="2" max="3" width="22.88671875" style="27" customWidth="1"/>
    <col min="4" max="16384" width="10" style="27"/>
  </cols>
  <sheetData>
    <row r="1" spans="1:7" ht="21" x14ac:dyDescent="0.4">
      <c r="A1" s="40" t="s">
        <v>0</v>
      </c>
      <c r="B1" s="41"/>
      <c r="C1" s="41"/>
      <c r="D1" s="41"/>
      <c r="E1" s="41"/>
      <c r="F1" s="41"/>
      <c r="G1" s="41"/>
    </row>
    <row r="2" spans="1:7" ht="15.6" x14ac:dyDescent="0.3">
      <c r="A2" s="42" t="str">
        <f>IF(title="&gt; Enter workbook title here","Enter workbook title in Cover sheet",title)</f>
        <v>Fire_S - Consolidated Factor Spreadsheet</v>
      </c>
      <c r="B2" s="43"/>
      <c r="C2" s="43"/>
      <c r="D2" s="43"/>
      <c r="E2" s="43"/>
      <c r="F2" s="43"/>
      <c r="G2" s="43"/>
    </row>
    <row r="3" spans="1:7" ht="15.6" x14ac:dyDescent="0.3">
      <c r="A3" s="44" t="str">
        <f>TABLE_FACTOR_TYPE&amp;" - x-"&amp;TABLE_SERIES_NUMBER</f>
        <v>CETV - x-208</v>
      </c>
      <c r="B3" s="43"/>
      <c r="C3" s="43"/>
      <c r="D3" s="43"/>
      <c r="E3" s="43"/>
      <c r="F3" s="43"/>
      <c r="G3" s="43"/>
    </row>
    <row r="4" spans="1:7" x14ac:dyDescent="0.25">
      <c r="A4" s="45"/>
    </row>
    <row r="6" spans="1:7" x14ac:dyDescent="0.25">
      <c r="A6" s="77" t="s">
        <v>573</v>
      </c>
      <c r="B6" s="79" t="s">
        <v>574</v>
      </c>
      <c r="C6" s="79"/>
    </row>
    <row r="7" spans="1:7" x14ac:dyDescent="0.25">
      <c r="A7" s="78" t="s">
        <v>575</v>
      </c>
      <c r="B7" s="80" t="s">
        <v>82</v>
      </c>
      <c r="C7" s="80"/>
    </row>
    <row r="8" spans="1:7" x14ac:dyDescent="0.25">
      <c r="A8" s="78" t="s">
        <v>285</v>
      </c>
      <c r="B8" s="80">
        <v>2015</v>
      </c>
      <c r="C8" s="80"/>
    </row>
    <row r="9" spans="1:7" x14ac:dyDescent="0.25">
      <c r="A9" s="78" t="s">
        <v>286</v>
      </c>
      <c r="B9" s="80" t="s">
        <v>302</v>
      </c>
      <c r="C9" s="80"/>
    </row>
    <row r="10" spans="1:7" x14ac:dyDescent="0.25">
      <c r="A10" s="78" t="s">
        <v>6</v>
      </c>
      <c r="B10" s="80" t="s">
        <v>335</v>
      </c>
      <c r="C10" s="80"/>
    </row>
    <row r="11" spans="1:7" x14ac:dyDescent="0.25">
      <c r="A11" s="78" t="s">
        <v>287</v>
      </c>
      <c r="B11" s="80" t="s">
        <v>304</v>
      </c>
      <c r="C11" s="80"/>
    </row>
    <row r="12" spans="1:7" x14ac:dyDescent="0.25">
      <c r="A12" s="78" t="s">
        <v>288</v>
      </c>
      <c r="B12" s="80" t="s">
        <v>305</v>
      </c>
      <c r="C12" s="80"/>
    </row>
    <row r="13" spans="1:7" x14ac:dyDescent="0.25">
      <c r="A13" s="78" t="s">
        <v>582</v>
      </c>
      <c r="B13" s="80">
        <v>0</v>
      </c>
      <c r="C13" s="80"/>
    </row>
    <row r="14" spans="1:7" x14ac:dyDescent="0.25">
      <c r="A14" s="78" t="s">
        <v>290</v>
      </c>
      <c r="B14" s="80">
        <v>208</v>
      </c>
      <c r="C14" s="80"/>
    </row>
    <row r="15" spans="1:7" x14ac:dyDescent="0.25">
      <c r="A15" s="78" t="s">
        <v>585</v>
      </c>
      <c r="B15" s="80" t="s">
        <v>670</v>
      </c>
      <c r="C15" s="80"/>
    </row>
    <row r="16" spans="1:7" x14ac:dyDescent="0.25">
      <c r="A16" s="78" t="s">
        <v>292</v>
      </c>
      <c r="B16" s="80" t="s">
        <v>337</v>
      </c>
      <c r="C16" s="80"/>
    </row>
    <row r="17" spans="1:3" ht="51" customHeight="1" x14ac:dyDescent="0.25">
      <c r="A17" s="78" t="s">
        <v>657</v>
      </c>
      <c r="B17" s="80" t="s">
        <v>338</v>
      </c>
      <c r="C17" s="80"/>
    </row>
    <row r="18" spans="1:3" x14ac:dyDescent="0.25">
      <c r="A18" s="78" t="s">
        <v>589</v>
      </c>
      <c r="B18" s="87">
        <v>45070</v>
      </c>
      <c r="C18" s="80"/>
    </row>
    <row r="19" spans="1:3" x14ac:dyDescent="0.25">
      <c r="A19" s="78" t="s">
        <v>295</v>
      </c>
      <c r="B19" s="87">
        <v>45014</v>
      </c>
      <c r="C19" s="80"/>
    </row>
    <row r="20" spans="1:3" x14ac:dyDescent="0.25">
      <c r="A20" s="78" t="s">
        <v>297</v>
      </c>
      <c r="B20" s="80" t="s">
        <v>310</v>
      </c>
      <c r="C20" s="80"/>
    </row>
    <row r="21" spans="1:3" x14ac:dyDescent="0.25">
      <c r="A21" s="168" t="s">
        <v>658</v>
      </c>
      <c r="B21" s="80" t="s">
        <v>309</v>
      </c>
      <c r="C21" s="80"/>
    </row>
    <row r="23" spans="1:3" x14ac:dyDescent="0.25">
      <c r="B23" s="95" t="str">
        <f>HYPERLINK("#'Factor List'!A1","Back to Factor List")</f>
        <v>Back to Factor List</v>
      </c>
    </row>
    <row r="24" spans="1:3" x14ac:dyDescent="0.25">
      <c r="B24" s="95" t="str">
        <f>HYPERLINK("#'Assumptions'!A1","Assumptions")</f>
        <v>Assumptions</v>
      </c>
    </row>
    <row r="26" spans="1:3" ht="39.6" x14ac:dyDescent="0.25">
      <c r="A26" s="91" t="s">
        <v>659</v>
      </c>
      <c r="B26" s="91" t="s">
        <v>667</v>
      </c>
      <c r="C26" s="91" t="s">
        <v>661</v>
      </c>
    </row>
    <row r="27" spans="1:3" x14ac:dyDescent="0.25">
      <c r="A27" s="92">
        <v>16</v>
      </c>
      <c r="B27" s="93">
        <v>8.0299999999999994</v>
      </c>
      <c r="C27" s="93">
        <v>2.31</v>
      </c>
    </row>
    <row r="28" spans="1:3" x14ac:dyDescent="0.25">
      <c r="A28" s="92">
        <v>17</v>
      </c>
      <c r="B28" s="93">
        <v>8.14</v>
      </c>
      <c r="C28" s="93">
        <v>2.5</v>
      </c>
    </row>
    <row r="29" spans="1:3" x14ac:dyDescent="0.25">
      <c r="A29" s="92">
        <v>18</v>
      </c>
      <c r="B29" s="93">
        <v>8.25</v>
      </c>
      <c r="C29" s="93">
        <v>2.69</v>
      </c>
    </row>
    <row r="30" spans="1:3" x14ac:dyDescent="0.25">
      <c r="A30" s="92">
        <v>19</v>
      </c>
      <c r="B30" s="93">
        <v>8.3699999999999992</v>
      </c>
      <c r="C30" s="93">
        <v>2.81</v>
      </c>
    </row>
    <row r="31" spans="1:3" x14ac:dyDescent="0.25">
      <c r="A31" s="92">
        <v>20</v>
      </c>
      <c r="B31" s="93">
        <v>8.48</v>
      </c>
      <c r="C31" s="93">
        <v>2.86</v>
      </c>
    </row>
    <row r="32" spans="1:3" x14ac:dyDescent="0.25">
      <c r="A32" s="92">
        <v>21</v>
      </c>
      <c r="B32" s="93">
        <v>8.6</v>
      </c>
      <c r="C32" s="93">
        <v>2.9</v>
      </c>
    </row>
    <row r="33" spans="1:3" x14ac:dyDescent="0.25">
      <c r="A33" s="92">
        <v>22</v>
      </c>
      <c r="B33" s="93">
        <v>8.7100000000000009</v>
      </c>
      <c r="C33" s="93">
        <v>2.95</v>
      </c>
    </row>
    <row r="34" spans="1:3" x14ac:dyDescent="0.25">
      <c r="A34" s="92">
        <v>23</v>
      </c>
      <c r="B34" s="93">
        <v>8.83</v>
      </c>
      <c r="C34" s="93">
        <v>3</v>
      </c>
    </row>
    <row r="35" spans="1:3" x14ac:dyDescent="0.25">
      <c r="A35" s="92">
        <v>24</v>
      </c>
      <c r="B35" s="93">
        <v>8.9600000000000009</v>
      </c>
      <c r="C35" s="93">
        <v>3.04</v>
      </c>
    </row>
    <row r="36" spans="1:3" x14ac:dyDescent="0.25">
      <c r="A36" s="92">
        <v>25</v>
      </c>
      <c r="B36" s="93">
        <v>9.08</v>
      </c>
      <c r="C36" s="93">
        <v>3.09</v>
      </c>
    </row>
    <row r="37" spans="1:3" x14ac:dyDescent="0.25">
      <c r="A37" s="92">
        <v>26</v>
      </c>
      <c r="B37" s="93">
        <v>9.1999999999999993</v>
      </c>
      <c r="C37" s="93">
        <v>3.14</v>
      </c>
    </row>
    <row r="38" spans="1:3" x14ac:dyDescent="0.25">
      <c r="A38" s="92">
        <v>27</v>
      </c>
      <c r="B38" s="93">
        <v>9.33</v>
      </c>
      <c r="C38" s="93">
        <v>3.19</v>
      </c>
    </row>
    <row r="39" spans="1:3" x14ac:dyDescent="0.25">
      <c r="A39" s="92">
        <v>28</v>
      </c>
      <c r="B39" s="93">
        <v>9.4600000000000009</v>
      </c>
      <c r="C39" s="93">
        <v>3.24</v>
      </c>
    </row>
    <row r="40" spans="1:3" x14ac:dyDescent="0.25">
      <c r="A40" s="92">
        <v>29</v>
      </c>
      <c r="B40" s="93">
        <v>9.59</v>
      </c>
      <c r="C40" s="93">
        <v>3.29</v>
      </c>
    </row>
    <row r="41" spans="1:3" x14ac:dyDescent="0.25">
      <c r="A41" s="92">
        <v>30</v>
      </c>
      <c r="B41" s="93">
        <v>9.7200000000000006</v>
      </c>
      <c r="C41" s="93">
        <v>3.33</v>
      </c>
    </row>
    <row r="42" spans="1:3" x14ac:dyDescent="0.25">
      <c r="A42" s="92">
        <v>31</v>
      </c>
      <c r="B42" s="93">
        <v>9.86</v>
      </c>
      <c r="C42" s="93">
        <v>3.38</v>
      </c>
    </row>
    <row r="43" spans="1:3" x14ac:dyDescent="0.25">
      <c r="A43" s="92">
        <v>32</v>
      </c>
      <c r="B43" s="93">
        <v>9.99</v>
      </c>
      <c r="C43" s="93">
        <v>3.43</v>
      </c>
    </row>
    <row r="44" spans="1:3" x14ac:dyDescent="0.25">
      <c r="A44" s="92">
        <v>33</v>
      </c>
      <c r="B44" s="93">
        <v>10.130000000000001</v>
      </c>
      <c r="C44" s="93">
        <v>3.47</v>
      </c>
    </row>
    <row r="45" spans="1:3" x14ac:dyDescent="0.25">
      <c r="A45" s="92">
        <v>34</v>
      </c>
      <c r="B45" s="93">
        <v>10.28</v>
      </c>
      <c r="C45" s="93">
        <v>3.52</v>
      </c>
    </row>
    <row r="46" spans="1:3" x14ac:dyDescent="0.25">
      <c r="A46" s="92">
        <v>35</v>
      </c>
      <c r="B46" s="93">
        <v>10.42</v>
      </c>
      <c r="C46" s="93">
        <v>3.56</v>
      </c>
    </row>
    <row r="47" spans="1:3" x14ac:dyDescent="0.25">
      <c r="A47" s="92">
        <v>36</v>
      </c>
      <c r="B47" s="93">
        <v>10.57</v>
      </c>
      <c r="C47" s="93">
        <v>3.61</v>
      </c>
    </row>
    <row r="48" spans="1:3" x14ac:dyDescent="0.25">
      <c r="A48" s="92">
        <v>37</v>
      </c>
      <c r="B48" s="93">
        <v>10.72</v>
      </c>
      <c r="C48" s="93">
        <v>3.65</v>
      </c>
    </row>
    <row r="49" spans="1:3" x14ac:dyDescent="0.25">
      <c r="A49" s="92">
        <v>38</v>
      </c>
      <c r="B49" s="93">
        <v>10.87</v>
      </c>
      <c r="C49" s="93">
        <v>3.69</v>
      </c>
    </row>
    <row r="50" spans="1:3" x14ac:dyDescent="0.25">
      <c r="A50" s="92">
        <v>39</v>
      </c>
      <c r="B50" s="93">
        <v>11.03</v>
      </c>
      <c r="C50" s="93">
        <v>3.74</v>
      </c>
    </row>
    <row r="51" spans="1:3" x14ac:dyDescent="0.25">
      <c r="A51" s="92">
        <v>40</v>
      </c>
      <c r="B51" s="93">
        <v>11.19</v>
      </c>
      <c r="C51" s="93">
        <v>3.78</v>
      </c>
    </row>
    <row r="52" spans="1:3" x14ac:dyDescent="0.25">
      <c r="A52" s="92">
        <v>41</v>
      </c>
      <c r="B52" s="93">
        <v>11.35</v>
      </c>
      <c r="C52" s="93">
        <v>3.82</v>
      </c>
    </row>
    <row r="53" spans="1:3" x14ac:dyDescent="0.25">
      <c r="A53" s="92">
        <v>42</v>
      </c>
      <c r="B53" s="93">
        <v>11.51</v>
      </c>
      <c r="C53" s="93">
        <v>3.86</v>
      </c>
    </row>
    <row r="54" spans="1:3" x14ac:dyDescent="0.25">
      <c r="A54" s="92">
        <v>43</v>
      </c>
      <c r="B54" s="93">
        <v>11.68</v>
      </c>
      <c r="C54" s="93">
        <v>3.89</v>
      </c>
    </row>
    <row r="55" spans="1:3" x14ac:dyDescent="0.25">
      <c r="A55" s="92">
        <v>44</v>
      </c>
      <c r="B55" s="93">
        <v>11.86</v>
      </c>
      <c r="C55" s="93">
        <v>3.93</v>
      </c>
    </row>
    <row r="56" spans="1:3" x14ac:dyDescent="0.25">
      <c r="A56" s="92">
        <v>45</v>
      </c>
      <c r="B56" s="93">
        <v>12.04</v>
      </c>
      <c r="C56" s="93">
        <v>3.96</v>
      </c>
    </row>
    <row r="57" spans="1:3" x14ac:dyDescent="0.25">
      <c r="A57" s="92">
        <v>46</v>
      </c>
      <c r="B57" s="93">
        <v>12.22</v>
      </c>
      <c r="C57" s="93">
        <v>3.99</v>
      </c>
    </row>
    <row r="58" spans="1:3" x14ac:dyDescent="0.25">
      <c r="A58" s="92">
        <v>47</v>
      </c>
      <c r="B58" s="93">
        <v>12.4</v>
      </c>
      <c r="C58" s="93">
        <v>4.03</v>
      </c>
    </row>
    <row r="59" spans="1:3" x14ac:dyDescent="0.25">
      <c r="A59" s="92">
        <v>48</v>
      </c>
      <c r="B59" s="93">
        <v>12.6</v>
      </c>
      <c r="C59" s="93">
        <v>4.05</v>
      </c>
    </row>
    <row r="60" spans="1:3" x14ac:dyDescent="0.25">
      <c r="A60" s="92">
        <v>49</v>
      </c>
      <c r="B60" s="93">
        <v>12.79</v>
      </c>
      <c r="C60" s="93">
        <v>4.08</v>
      </c>
    </row>
    <row r="61" spans="1:3" x14ac:dyDescent="0.25">
      <c r="A61" s="92">
        <v>50</v>
      </c>
      <c r="B61" s="93">
        <v>12.99</v>
      </c>
      <c r="C61" s="93">
        <v>4.0999999999999996</v>
      </c>
    </row>
    <row r="62" spans="1:3" x14ac:dyDescent="0.25">
      <c r="A62" s="92">
        <v>51</v>
      </c>
      <c r="B62" s="93">
        <v>13.2</v>
      </c>
      <c r="C62" s="93">
        <v>4.13</v>
      </c>
    </row>
    <row r="63" spans="1:3" x14ac:dyDescent="0.25">
      <c r="A63" s="92">
        <v>52</v>
      </c>
      <c r="B63" s="93">
        <v>13.42</v>
      </c>
      <c r="C63" s="93">
        <v>4.1500000000000004</v>
      </c>
    </row>
    <row r="64" spans="1:3" x14ac:dyDescent="0.25">
      <c r="A64" s="92">
        <v>53</v>
      </c>
      <c r="B64" s="93">
        <v>13.64</v>
      </c>
      <c r="C64" s="93">
        <v>4.17</v>
      </c>
    </row>
    <row r="65" spans="1:3" x14ac:dyDescent="0.25">
      <c r="A65" s="92">
        <v>54</v>
      </c>
      <c r="B65" s="93">
        <v>13.86</v>
      </c>
      <c r="C65" s="93">
        <v>4.1900000000000004</v>
      </c>
    </row>
    <row r="66" spans="1:3" x14ac:dyDescent="0.25">
      <c r="A66" s="92">
        <v>55</v>
      </c>
      <c r="B66" s="93">
        <v>14.1</v>
      </c>
      <c r="C66" s="93">
        <v>4.2</v>
      </c>
    </row>
    <row r="67" spans="1:3" x14ac:dyDescent="0.25">
      <c r="A67" s="92">
        <v>56</v>
      </c>
      <c r="B67" s="93">
        <v>14.34</v>
      </c>
      <c r="C67" s="93">
        <v>4.21</v>
      </c>
    </row>
    <row r="68" spans="1:3" x14ac:dyDescent="0.25">
      <c r="A68" s="92">
        <v>57</v>
      </c>
      <c r="B68" s="93">
        <v>14.59</v>
      </c>
      <c r="C68" s="93">
        <v>4.22</v>
      </c>
    </row>
    <row r="69" spans="1:3" x14ac:dyDescent="0.25">
      <c r="A69" s="92">
        <v>58</v>
      </c>
      <c r="B69" s="93">
        <v>14.85</v>
      </c>
      <c r="C69" s="93">
        <v>4.2300000000000004</v>
      </c>
    </row>
    <row r="70" spans="1:3" x14ac:dyDescent="0.25">
      <c r="A70" s="92">
        <v>59</v>
      </c>
      <c r="B70" s="93">
        <v>15.12</v>
      </c>
      <c r="C70" s="93">
        <v>4.2300000000000004</v>
      </c>
    </row>
    <row r="71" spans="1:3" x14ac:dyDescent="0.25">
      <c r="A71" s="92">
        <v>60</v>
      </c>
      <c r="B71" s="93">
        <v>15.41</v>
      </c>
      <c r="C71" s="93">
        <v>4.2300000000000004</v>
      </c>
    </row>
    <row r="72" spans="1:3" x14ac:dyDescent="0.25">
      <c r="A72" s="92">
        <v>61</v>
      </c>
      <c r="B72" s="93">
        <v>15.7</v>
      </c>
      <c r="C72" s="93">
        <v>4.2300000000000004</v>
      </c>
    </row>
    <row r="73" spans="1:3" x14ac:dyDescent="0.25">
      <c r="A73" s="92">
        <v>62</v>
      </c>
      <c r="B73" s="93">
        <v>16.02</v>
      </c>
      <c r="C73" s="93">
        <v>4.21</v>
      </c>
    </row>
    <row r="74" spans="1:3" x14ac:dyDescent="0.25">
      <c r="A74" s="92">
        <v>63</v>
      </c>
      <c r="B74" s="93">
        <v>16.350000000000001</v>
      </c>
      <c r="C74" s="93">
        <v>4.2</v>
      </c>
    </row>
    <row r="75" spans="1:3" x14ac:dyDescent="0.25">
      <c r="A75" s="92">
        <v>64</v>
      </c>
      <c r="B75" s="93">
        <v>16.7</v>
      </c>
      <c r="C75" s="93">
        <v>4.18</v>
      </c>
    </row>
    <row r="76" spans="1:3" x14ac:dyDescent="0.25">
      <c r="A76" s="92">
        <v>65</v>
      </c>
      <c r="B76" s="93">
        <v>16.55</v>
      </c>
      <c r="C76" s="93">
        <v>4.16</v>
      </c>
    </row>
    <row r="77" spans="1:3" x14ac:dyDescent="0.25">
      <c r="A77" s="92">
        <v>66</v>
      </c>
      <c r="B77" s="93">
        <v>15.89</v>
      </c>
      <c r="C77" s="93">
        <v>4.1500000000000004</v>
      </c>
    </row>
    <row r="78" spans="1:3" x14ac:dyDescent="0.25">
      <c r="A78" s="92">
        <v>67</v>
      </c>
      <c r="B78" s="93">
        <v>15.23</v>
      </c>
      <c r="C78" s="93">
        <v>4.1399999999999997</v>
      </c>
    </row>
    <row r="79" spans="1:3" x14ac:dyDescent="0.25">
      <c r="A79" s="92">
        <v>68</v>
      </c>
      <c r="B79" s="93">
        <v>14.58</v>
      </c>
      <c r="C79" s="93">
        <v>4.12</v>
      </c>
    </row>
    <row r="80" spans="1:3" x14ac:dyDescent="0.25">
      <c r="A80" s="92">
        <v>69</v>
      </c>
      <c r="B80" s="93">
        <v>13.95</v>
      </c>
      <c r="C80" s="93">
        <v>4.05</v>
      </c>
    </row>
    <row r="81" spans="1:3" x14ac:dyDescent="0.25">
      <c r="A81" s="92">
        <v>70</v>
      </c>
      <c r="B81" s="93">
        <v>13.32</v>
      </c>
      <c r="C81" s="93">
        <v>3.97</v>
      </c>
    </row>
    <row r="82" spans="1:3" x14ac:dyDescent="0.25">
      <c r="A82" s="92">
        <v>71</v>
      </c>
      <c r="B82" s="93">
        <v>12.7</v>
      </c>
      <c r="C82" s="93">
        <v>3.94</v>
      </c>
    </row>
    <row r="83" spans="1:3" x14ac:dyDescent="0.25">
      <c r="A83" s="92">
        <v>72</v>
      </c>
      <c r="B83" s="93">
        <v>12.08</v>
      </c>
      <c r="C83" s="93">
        <v>3.9</v>
      </c>
    </row>
    <row r="84" spans="1:3" x14ac:dyDescent="0.25">
      <c r="A84" s="92">
        <v>73</v>
      </c>
      <c r="B84" s="93">
        <v>11.47</v>
      </c>
      <c r="C84" s="93">
        <v>3.86</v>
      </c>
    </row>
    <row r="85" spans="1:3" x14ac:dyDescent="0.25">
      <c r="A85" s="92">
        <v>74</v>
      </c>
      <c r="B85" s="93">
        <v>10.86</v>
      </c>
      <c r="C85" s="93">
        <v>3.68</v>
      </c>
    </row>
  </sheetData>
  <sheetProtection algorithmName="SHA-512" hashValue="Zy+NfP0bsTRDv9FrUKlIQeRH/drjQhfmordnsMnWlzY3yP3ywgMyA7nzVREL7lOJPjZNh+gHU4K0dbJFjG4esg==" saltValue="mfU8HcKSzP7oj3FYwE9wMg==" spinCount="100000" sheet="1" objects="1" scenarios="1"/>
  <conditionalFormatting sqref="A6:A16 A18:A20">
    <cfRule type="expression" dxfId="1153" priority="21" stopIfTrue="1">
      <formula>MOD(ROW(),2)=0</formula>
    </cfRule>
    <cfRule type="expression" dxfId="1152" priority="22" stopIfTrue="1">
      <formula>MOD(ROW(),2)&lt;&gt;0</formula>
    </cfRule>
  </conditionalFormatting>
  <conditionalFormatting sqref="B6:C16 B17 C18:C21">
    <cfRule type="expression" dxfId="1151" priority="23" stopIfTrue="1">
      <formula>MOD(ROW(),2)=0</formula>
    </cfRule>
    <cfRule type="expression" dxfId="1150" priority="24" stopIfTrue="1">
      <formula>MOD(ROW(),2)&lt;&gt;0</formula>
    </cfRule>
  </conditionalFormatting>
  <conditionalFormatting sqref="A26:A85">
    <cfRule type="expression" dxfId="1149" priority="13" stopIfTrue="1">
      <formula>MOD(ROW(),2)=0</formula>
    </cfRule>
    <cfRule type="expression" dxfId="1148" priority="14" stopIfTrue="1">
      <formula>MOD(ROW(),2)&lt;&gt;0</formula>
    </cfRule>
  </conditionalFormatting>
  <conditionalFormatting sqref="B26:C85">
    <cfRule type="expression" dxfId="1147" priority="15" stopIfTrue="1">
      <formula>MOD(ROW(),2)=0</formula>
    </cfRule>
    <cfRule type="expression" dxfId="1146" priority="16" stopIfTrue="1">
      <formula>MOD(ROW(),2)&lt;&gt;0</formula>
    </cfRule>
  </conditionalFormatting>
  <conditionalFormatting sqref="B18:B21">
    <cfRule type="expression" dxfId="1145" priority="11" stopIfTrue="1">
      <formula>MOD(ROW(),2)=0</formula>
    </cfRule>
    <cfRule type="expression" dxfId="1144" priority="12" stopIfTrue="1">
      <formula>MOD(ROW(),2)&lt;&gt;0</formula>
    </cfRule>
  </conditionalFormatting>
  <conditionalFormatting sqref="C17">
    <cfRule type="expression" dxfId="1143" priority="9" stopIfTrue="1">
      <formula>MOD(ROW(),2)=0</formula>
    </cfRule>
    <cfRule type="expression" dxfId="1142" priority="10" stopIfTrue="1">
      <formula>MOD(ROW(),2)&lt;&gt;0</formula>
    </cfRule>
  </conditionalFormatting>
  <conditionalFormatting sqref="A17">
    <cfRule type="expression" dxfId="1141" priority="7" stopIfTrue="1">
      <formula>MOD(ROW(),2)=0</formula>
    </cfRule>
    <cfRule type="expression" dxfId="1140" priority="8" stopIfTrue="1">
      <formula>MOD(ROW(),2)&lt;&gt;0</formula>
    </cfRule>
  </conditionalFormatting>
  <conditionalFormatting sqref="A21">
    <cfRule type="expression" dxfId="1139" priority="3" stopIfTrue="1">
      <formula>MOD(ROW(),2)=0</formula>
    </cfRule>
    <cfRule type="expression" dxfId="113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7"/>
  <dimension ref="A1:G85"/>
  <sheetViews>
    <sheetView showGridLines="0" zoomScale="85" zoomScaleNormal="85" workbookViewId="0">
      <selection activeCell="B15" sqref="B15"/>
    </sheetView>
  </sheetViews>
  <sheetFormatPr defaultColWidth="10" defaultRowHeight="13.2" x14ac:dyDescent="0.25"/>
  <cols>
    <col min="1" max="1" width="31.88671875" style="27" customWidth="1"/>
    <col min="2" max="3" width="22.88671875" style="27" customWidth="1"/>
    <col min="4" max="16384" width="10" style="27"/>
  </cols>
  <sheetData>
    <row r="1" spans="1:7" ht="21" x14ac:dyDescent="0.4">
      <c r="A1" s="40" t="s">
        <v>0</v>
      </c>
      <c r="B1" s="41"/>
      <c r="C1" s="41"/>
      <c r="D1" s="41"/>
      <c r="E1" s="41"/>
      <c r="F1" s="41"/>
      <c r="G1" s="41"/>
    </row>
    <row r="2" spans="1:7" ht="15.6" x14ac:dyDescent="0.3">
      <c r="A2" s="42" t="str">
        <f>IF(title="&gt; Enter workbook title here","Enter workbook title in Cover sheet",title)</f>
        <v>Fire_S - Consolidated Factor Spreadsheet</v>
      </c>
      <c r="B2" s="43"/>
      <c r="C2" s="43"/>
      <c r="D2" s="43"/>
      <c r="E2" s="43"/>
      <c r="F2" s="43"/>
      <c r="G2" s="43"/>
    </row>
    <row r="3" spans="1:7" ht="15.6" x14ac:dyDescent="0.3">
      <c r="A3" s="44" t="str">
        <f>TABLE_FACTOR_TYPE&amp;" - x-"&amp;TABLE_SERIES_NUMBER</f>
        <v>CETV - x-209</v>
      </c>
      <c r="B3" s="43"/>
      <c r="C3" s="43"/>
      <c r="D3" s="43"/>
      <c r="E3" s="43"/>
      <c r="F3" s="43"/>
      <c r="G3" s="43"/>
    </row>
    <row r="4" spans="1:7" x14ac:dyDescent="0.25">
      <c r="A4" s="45"/>
    </row>
    <row r="6" spans="1:7" x14ac:dyDescent="0.25">
      <c r="A6" s="77" t="s">
        <v>573</v>
      </c>
      <c r="B6" s="79" t="s">
        <v>574</v>
      </c>
      <c r="C6" s="79"/>
    </row>
    <row r="7" spans="1:7" x14ac:dyDescent="0.25">
      <c r="A7" s="78" t="s">
        <v>575</v>
      </c>
      <c r="B7" s="80" t="s">
        <v>82</v>
      </c>
      <c r="C7" s="80"/>
    </row>
    <row r="8" spans="1:7" x14ac:dyDescent="0.25">
      <c r="A8" s="78" t="s">
        <v>285</v>
      </c>
      <c r="B8" s="80">
        <v>2015</v>
      </c>
      <c r="C8" s="80"/>
    </row>
    <row r="9" spans="1:7" x14ac:dyDescent="0.25">
      <c r="A9" s="78" t="s">
        <v>286</v>
      </c>
      <c r="B9" s="80" t="s">
        <v>302</v>
      </c>
      <c r="C9" s="80"/>
    </row>
    <row r="10" spans="1:7" x14ac:dyDescent="0.25">
      <c r="A10" s="78" t="s">
        <v>6</v>
      </c>
      <c r="B10" s="80" t="s">
        <v>335</v>
      </c>
      <c r="C10" s="80"/>
    </row>
    <row r="11" spans="1:7" x14ac:dyDescent="0.25">
      <c r="A11" s="78" t="s">
        <v>287</v>
      </c>
      <c r="B11" s="80" t="s">
        <v>314</v>
      </c>
      <c r="C11" s="80"/>
    </row>
    <row r="12" spans="1:7" x14ac:dyDescent="0.25">
      <c r="A12" s="78" t="s">
        <v>288</v>
      </c>
      <c r="B12" s="80" t="s">
        <v>305</v>
      </c>
      <c r="C12" s="80"/>
    </row>
    <row r="13" spans="1:7" x14ac:dyDescent="0.25">
      <c r="A13" s="78" t="s">
        <v>582</v>
      </c>
      <c r="B13" s="80">
        <v>0</v>
      </c>
      <c r="C13" s="80"/>
    </row>
    <row r="14" spans="1:7" x14ac:dyDescent="0.25">
      <c r="A14" s="78" t="s">
        <v>290</v>
      </c>
      <c r="B14" s="80">
        <v>209</v>
      </c>
      <c r="C14" s="80"/>
    </row>
    <row r="15" spans="1:7" x14ac:dyDescent="0.25">
      <c r="A15" s="78" t="s">
        <v>585</v>
      </c>
      <c r="B15" s="80" t="s">
        <v>671</v>
      </c>
      <c r="C15" s="80"/>
    </row>
    <row r="16" spans="1:7" x14ac:dyDescent="0.25">
      <c r="A16" s="78" t="s">
        <v>292</v>
      </c>
      <c r="B16" s="80" t="s">
        <v>341</v>
      </c>
      <c r="C16" s="80"/>
    </row>
    <row r="17" spans="1:3" ht="51" customHeight="1" x14ac:dyDescent="0.25">
      <c r="A17" s="78" t="s">
        <v>657</v>
      </c>
      <c r="B17" s="80" t="s">
        <v>338</v>
      </c>
      <c r="C17" s="80"/>
    </row>
    <row r="18" spans="1:3" x14ac:dyDescent="0.25">
      <c r="A18" s="78" t="s">
        <v>589</v>
      </c>
      <c r="B18" s="87">
        <v>45070</v>
      </c>
      <c r="C18" s="80"/>
    </row>
    <row r="19" spans="1:3" x14ac:dyDescent="0.25">
      <c r="A19" s="78" t="s">
        <v>295</v>
      </c>
      <c r="B19" s="87">
        <v>45014</v>
      </c>
      <c r="C19" s="80"/>
    </row>
    <row r="20" spans="1:3" x14ac:dyDescent="0.25">
      <c r="A20" s="78" t="s">
        <v>297</v>
      </c>
      <c r="B20" s="80" t="s">
        <v>310</v>
      </c>
      <c r="C20" s="80"/>
    </row>
    <row r="21" spans="1:3" x14ac:dyDescent="0.25">
      <c r="A21" s="168" t="s">
        <v>658</v>
      </c>
      <c r="B21" s="80" t="s">
        <v>309</v>
      </c>
      <c r="C21" s="80"/>
    </row>
    <row r="23" spans="1:3" x14ac:dyDescent="0.25">
      <c r="B23" s="95" t="str">
        <f>HYPERLINK("#'Factor List'!A1","Back to Factor List")</f>
        <v>Back to Factor List</v>
      </c>
    </row>
    <row r="24" spans="1:3" x14ac:dyDescent="0.25">
      <c r="B24" s="95" t="str">
        <f>HYPERLINK("#'Assumptions'!A1","Assumptions")</f>
        <v>Assumptions</v>
      </c>
    </row>
    <row r="26" spans="1:3" ht="39.6" x14ac:dyDescent="0.25">
      <c r="A26" s="91" t="s">
        <v>659</v>
      </c>
      <c r="B26" s="91" t="s">
        <v>667</v>
      </c>
      <c r="C26" s="91" t="s">
        <v>661</v>
      </c>
    </row>
    <row r="27" spans="1:3" x14ac:dyDescent="0.25">
      <c r="A27" s="92">
        <v>16</v>
      </c>
      <c r="B27" s="93">
        <v>8.0299999999999994</v>
      </c>
      <c r="C27" s="93">
        <v>2.31</v>
      </c>
    </row>
    <row r="28" spans="1:3" x14ac:dyDescent="0.25">
      <c r="A28" s="92">
        <v>17</v>
      </c>
      <c r="B28" s="93">
        <v>8.14</v>
      </c>
      <c r="C28" s="93">
        <v>2.5</v>
      </c>
    </row>
    <row r="29" spans="1:3" x14ac:dyDescent="0.25">
      <c r="A29" s="92">
        <v>18</v>
      </c>
      <c r="B29" s="93">
        <v>8.25</v>
      </c>
      <c r="C29" s="93">
        <v>2.69</v>
      </c>
    </row>
    <row r="30" spans="1:3" x14ac:dyDescent="0.25">
      <c r="A30" s="92">
        <v>19</v>
      </c>
      <c r="B30" s="93">
        <v>8.3699999999999992</v>
      </c>
      <c r="C30" s="93">
        <v>2.81</v>
      </c>
    </row>
    <row r="31" spans="1:3" x14ac:dyDescent="0.25">
      <c r="A31" s="92">
        <v>20</v>
      </c>
      <c r="B31" s="93">
        <v>8.48</v>
      </c>
      <c r="C31" s="93">
        <v>2.86</v>
      </c>
    </row>
    <row r="32" spans="1:3" x14ac:dyDescent="0.25">
      <c r="A32" s="92">
        <v>21</v>
      </c>
      <c r="B32" s="93">
        <v>8.6</v>
      </c>
      <c r="C32" s="93">
        <v>2.9</v>
      </c>
    </row>
    <row r="33" spans="1:3" x14ac:dyDescent="0.25">
      <c r="A33" s="92">
        <v>22</v>
      </c>
      <c r="B33" s="93">
        <v>8.7100000000000009</v>
      </c>
      <c r="C33" s="93">
        <v>2.95</v>
      </c>
    </row>
    <row r="34" spans="1:3" x14ac:dyDescent="0.25">
      <c r="A34" s="92">
        <v>23</v>
      </c>
      <c r="B34" s="93">
        <v>8.83</v>
      </c>
      <c r="C34" s="93">
        <v>3</v>
      </c>
    </row>
    <row r="35" spans="1:3" x14ac:dyDescent="0.25">
      <c r="A35" s="92">
        <v>24</v>
      </c>
      <c r="B35" s="93">
        <v>8.9600000000000009</v>
      </c>
      <c r="C35" s="93">
        <v>3.04</v>
      </c>
    </row>
    <row r="36" spans="1:3" x14ac:dyDescent="0.25">
      <c r="A36" s="92">
        <v>25</v>
      </c>
      <c r="B36" s="93">
        <v>9.08</v>
      </c>
      <c r="C36" s="93">
        <v>3.09</v>
      </c>
    </row>
    <row r="37" spans="1:3" x14ac:dyDescent="0.25">
      <c r="A37" s="92">
        <v>26</v>
      </c>
      <c r="B37" s="93">
        <v>9.1999999999999993</v>
      </c>
      <c r="C37" s="93">
        <v>3.14</v>
      </c>
    </row>
    <row r="38" spans="1:3" x14ac:dyDescent="0.25">
      <c r="A38" s="92">
        <v>27</v>
      </c>
      <c r="B38" s="93">
        <v>9.33</v>
      </c>
      <c r="C38" s="93">
        <v>3.19</v>
      </c>
    </row>
    <row r="39" spans="1:3" x14ac:dyDescent="0.25">
      <c r="A39" s="92">
        <v>28</v>
      </c>
      <c r="B39" s="93">
        <v>9.4600000000000009</v>
      </c>
      <c r="C39" s="93">
        <v>3.24</v>
      </c>
    </row>
    <row r="40" spans="1:3" x14ac:dyDescent="0.25">
      <c r="A40" s="92">
        <v>29</v>
      </c>
      <c r="B40" s="93">
        <v>9.59</v>
      </c>
      <c r="C40" s="93">
        <v>3.29</v>
      </c>
    </row>
    <row r="41" spans="1:3" x14ac:dyDescent="0.25">
      <c r="A41" s="92">
        <v>30</v>
      </c>
      <c r="B41" s="93">
        <v>9.7200000000000006</v>
      </c>
      <c r="C41" s="93">
        <v>3.33</v>
      </c>
    </row>
    <row r="42" spans="1:3" x14ac:dyDescent="0.25">
      <c r="A42" s="92">
        <v>31</v>
      </c>
      <c r="B42" s="93">
        <v>9.86</v>
      </c>
      <c r="C42" s="93">
        <v>3.38</v>
      </c>
    </row>
    <row r="43" spans="1:3" x14ac:dyDescent="0.25">
      <c r="A43" s="92">
        <v>32</v>
      </c>
      <c r="B43" s="93">
        <v>9.99</v>
      </c>
      <c r="C43" s="93">
        <v>3.43</v>
      </c>
    </row>
    <row r="44" spans="1:3" x14ac:dyDescent="0.25">
      <c r="A44" s="92">
        <v>33</v>
      </c>
      <c r="B44" s="93">
        <v>10.130000000000001</v>
      </c>
      <c r="C44" s="93">
        <v>3.47</v>
      </c>
    </row>
    <row r="45" spans="1:3" x14ac:dyDescent="0.25">
      <c r="A45" s="92">
        <v>34</v>
      </c>
      <c r="B45" s="93">
        <v>10.28</v>
      </c>
      <c r="C45" s="93">
        <v>3.52</v>
      </c>
    </row>
    <row r="46" spans="1:3" x14ac:dyDescent="0.25">
      <c r="A46" s="92">
        <v>35</v>
      </c>
      <c r="B46" s="93">
        <v>10.42</v>
      </c>
      <c r="C46" s="93">
        <v>3.56</v>
      </c>
    </row>
    <row r="47" spans="1:3" x14ac:dyDescent="0.25">
      <c r="A47" s="92">
        <v>36</v>
      </c>
      <c r="B47" s="93">
        <v>10.57</v>
      </c>
      <c r="C47" s="93">
        <v>3.61</v>
      </c>
    </row>
    <row r="48" spans="1:3" x14ac:dyDescent="0.25">
      <c r="A48" s="92">
        <v>37</v>
      </c>
      <c r="B48" s="93">
        <v>10.72</v>
      </c>
      <c r="C48" s="93">
        <v>3.65</v>
      </c>
    </row>
    <row r="49" spans="1:3" x14ac:dyDescent="0.25">
      <c r="A49" s="92">
        <v>38</v>
      </c>
      <c r="B49" s="93">
        <v>10.87</v>
      </c>
      <c r="C49" s="93">
        <v>3.69</v>
      </c>
    </row>
    <row r="50" spans="1:3" x14ac:dyDescent="0.25">
      <c r="A50" s="92">
        <v>39</v>
      </c>
      <c r="B50" s="93">
        <v>11.03</v>
      </c>
      <c r="C50" s="93">
        <v>3.74</v>
      </c>
    </row>
    <row r="51" spans="1:3" x14ac:dyDescent="0.25">
      <c r="A51" s="92">
        <v>40</v>
      </c>
      <c r="B51" s="93">
        <v>11.19</v>
      </c>
      <c r="C51" s="93">
        <v>3.78</v>
      </c>
    </row>
    <row r="52" spans="1:3" x14ac:dyDescent="0.25">
      <c r="A52" s="92">
        <v>41</v>
      </c>
      <c r="B52" s="93">
        <v>11.35</v>
      </c>
      <c r="C52" s="93">
        <v>3.82</v>
      </c>
    </row>
    <row r="53" spans="1:3" x14ac:dyDescent="0.25">
      <c r="A53" s="92">
        <v>42</v>
      </c>
      <c r="B53" s="93">
        <v>11.51</v>
      </c>
      <c r="C53" s="93">
        <v>3.86</v>
      </c>
    </row>
    <row r="54" spans="1:3" x14ac:dyDescent="0.25">
      <c r="A54" s="92">
        <v>43</v>
      </c>
      <c r="B54" s="93">
        <v>11.68</v>
      </c>
      <c r="C54" s="93">
        <v>3.89</v>
      </c>
    </row>
    <row r="55" spans="1:3" x14ac:dyDescent="0.25">
      <c r="A55" s="92">
        <v>44</v>
      </c>
      <c r="B55" s="93">
        <v>11.86</v>
      </c>
      <c r="C55" s="93">
        <v>3.93</v>
      </c>
    </row>
    <row r="56" spans="1:3" x14ac:dyDescent="0.25">
      <c r="A56" s="92">
        <v>45</v>
      </c>
      <c r="B56" s="93">
        <v>12.04</v>
      </c>
      <c r="C56" s="93">
        <v>3.96</v>
      </c>
    </row>
    <row r="57" spans="1:3" x14ac:dyDescent="0.25">
      <c r="A57" s="92">
        <v>46</v>
      </c>
      <c r="B57" s="93">
        <v>12.22</v>
      </c>
      <c r="C57" s="93">
        <v>3.99</v>
      </c>
    </row>
    <row r="58" spans="1:3" x14ac:dyDescent="0.25">
      <c r="A58" s="92">
        <v>47</v>
      </c>
      <c r="B58" s="93">
        <v>12.4</v>
      </c>
      <c r="C58" s="93">
        <v>4.03</v>
      </c>
    </row>
    <row r="59" spans="1:3" x14ac:dyDescent="0.25">
      <c r="A59" s="92">
        <v>48</v>
      </c>
      <c r="B59" s="93">
        <v>12.6</v>
      </c>
      <c r="C59" s="93">
        <v>4.05</v>
      </c>
    </row>
    <row r="60" spans="1:3" x14ac:dyDescent="0.25">
      <c r="A60" s="92">
        <v>49</v>
      </c>
      <c r="B60" s="93">
        <v>12.79</v>
      </c>
      <c r="C60" s="93">
        <v>4.08</v>
      </c>
    </row>
    <row r="61" spans="1:3" x14ac:dyDescent="0.25">
      <c r="A61" s="92">
        <v>50</v>
      </c>
      <c r="B61" s="93">
        <v>12.99</v>
      </c>
      <c r="C61" s="93">
        <v>4.0999999999999996</v>
      </c>
    </row>
    <row r="62" spans="1:3" x14ac:dyDescent="0.25">
      <c r="A62" s="92">
        <v>51</v>
      </c>
      <c r="B62" s="93">
        <v>13.2</v>
      </c>
      <c r="C62" s="93">
        <v>4.13</v>
      </c>
    </row>
    <row r="63" spans="1:3" x14ac:dyDescent="0.25">
      <c r="A63" s="92">
        <v>52</v>
      </c>
      <c r="B63" s="93">
        <v>13.42</v>
      </c>
      <c r="C63" s="93">
        <v>4.1500000000000004</v>
      </c>
    </row>
    <row r="64" spans="1:3" x14ac:dyDescent="0.25">
      <c r="A64" s="92">
        <v>53</v>
      </c>
      <c r="B64" s="93">
        <v>13.64</v>
      </c>
      <c r="C64" s="93">
        <v>4.17</v>
      </c>
    </row>
    <row r="65" spans="1:3" x14ac:dyDescent="0.25">
      <c r="A65" s="92">
        <v>54</v>
      </c>
      <c r="B65" s="93">
        <v>13.86</v>
      </c>
      <c r="C65" s="93">
        <v>4.1900000000000004</v>
      </c>
    </row>
    <row r="66" spans="1:3" x14ac:dyDescent="0.25">
      <c r="A66" s="92">
        <v>55</v>
      </c>
      <c r="B66" s="93">
        <v>14.1</v>
      </c>
      <c r="C66" s="93">
        <v>4.2</v>
      </c>
    </row>
    <row r="67" spans="1:3" x14ac:dyDescent="0.25">
      <c r="A67" s="92">
        <v>56</v>
      </c>
      <c r="B67" s="93">
        <v>14.34</v>
      </c>
      <c r="C67" s="93">
        <v>4.21</v>
      </c>
    </row>
    <row r="68" spans="1:3" x14ac:dyDescent="0.25">
      <c r="A68" s="92">
        <v>57</v>
      </c>
      <c r="B68" s="93">
        <v>14.59</v>
      </c>
      <c r="C68" s="93">
        <v>4.22</v>
      </c>
    </row>
    <row r="69" spans="1:3" x14ac:dyDescent="0.25">
      <c r="A69" s="92">
        <v>58</v>
      </c>
      <c r="B69" s="93">
        <v>14.85</v>
      </c>
      <c r="C69" s="93">
        <v>4.2300000000000004</v>
      </c>
    </row>
    <row r="70" spans="1:3" x14ac:dyDescent="0.25">
      <c r="A70" s="92">
        <v>59</v>
      </c>
      <c r="B70" s="93">
        <v>15.12</v>
      </c>
      <c r="C70" s="93">
        <v>4.2300000000000004</v>
      </c>
    </row>
    <row r="71" spans="1:3" x14ac:dyDescent="0.25">
      <c r="A71" s="92">
        <v>60</v>
      </c>
      <c r="B71" s="93">
        <v>15.41</v>
      </c>
      <c r="C71" s="93">
        <v>4.2300000000000004</v>
      </c>
    </row>
    <row r="72" spans="1:3" x14ac:dyDescent="0.25">
      <c r="A72" s="92">
        <v>61</v>
      </c>
      <c r="B72" s="93">
        <v>15.7</v>
      </c>
      <c r="C72" s="93">
        <v>4.2300000000000004</v>
      </c>
    </row>
    <row r="73" spans="1:3" x14ac:dyDescent="0.25">
      <c r="A73" s="92">
        <v>62</v>
      </c>
      <c r="B73" s="93">
        <v>16.02</v>
      </c>
      <c r="C73" s="93">
        <v>4.21</v>
      </c>
    </row>
    <row r="74" spans="1:3" x14ac:dyDescent="0.25">
      <c r="A74" s="92">
        <v>63</v>
      </c>
      <c r="B74" s="93">
        <v>16.350000000000001</v>
      </c>
      <c r="C74" s="93">
        <v>4.2</v>
      </c>
    </row>
    <row r="75" spans="1:3" x14ac:dyDescent="0.25">
      <c r="A75" s="92">
        <v>64</v>
      </c>
      <c r="B75" s="93">
        <v>16.7</v>
      </c>
      <c r="C75" s="93">
        <v>4.18</v>
      </c>
    </row>
    <row r="76" spans="1:3" x14ac:dyDescent="0.25">
      <c r="A76" s="92">
        <v>65</v>
      </c>
      <c r="B76" s="93">
        <v>16.55</v>
      </c>
      <c r="C76" s="93">
        <v>4.16</v>
      </c>
    </row>
    <row r="77" spans="1:3" x14ac:dyDescent="0.25">
      <c r="A77" s="92">
        <v>66</v>
      </c>
      <c r="B77" s="93">
        <v>15.89</v>
      </c>
      <c r="C77" s="93">
        <v>4.1500000000000004</v>
      </c>
    </row>
    <row r="78" spans="1:3" x14ac:dyDescent="0.25">
      <c r="A78" s="92">
        <v>67</v>
      </c>
      <c r="B78" s="93">
        <v>15.23</v>
      </c>
      <c r="C78" s="93">
        <v>4.1399999999999997</v>
      </c>
    </row>
    <row r="79" spans="1:3" x14ac:dyDescent="0.25">
      <c r="A79" s="92">
        <v>68</v>
      </c>
      <c r="B79" s="93">
        <v>14.58</v>
      </c>
      <c r="C79" s="93">
        <v>4.12</v>
      </c>
    </row>
    <row r="80" spans="1:3" x14ac:dyDescent="0.25">
      <c r="A80" s="92">
        <v>69</v>
      </c>
      <c r="B80" s="93">
        <v>13.95</v>
      </c>
      <c r="C80" s="93">
        <v>4.05</v>
      </c>
    </row>
    <row r="81" spans="1:3" x14ac:dyDescent="0.25">
      <c r="A81" s="92">
        <v>70</v>
      </c>
      <c r="B81" s="93">
        <v>13.32</v>
      </c>
      <c r="C81" s="93">
        <v>3.97</v>
      </c>
    </row>
    <row r="82" spans="1:3" x14ac:dyDescent="0.25">
      <c r="A82" s="92">
        <v>71</v>
      </c>
      <c r="B82" s="93">
        <v>12.7</v>
      </c>
      <c r="C82" s="93">
        <v>3.94</v>
      </c>
    </row>
    <row r="83" spans="1:3" x14ac:dyDescent="0.25">
      <c r="A83" s="92">
        <v>72</v>
      </c>
      <c r="B83" s="93">
        <v>12.08</v>
      </c>
      <c r="C83" s="93">
        <v>3.9</v>
      </c>
    </row>
    <row r="84" spans="1:3" x14ac:dyDescent="0.25">
      <c r="A84" s="92">
        <v>73</v>
      </c>
      <c r="B84" s="93">
        <v>11.47</v>
      </c>
      <c r="C84" s="93">
        <v>3.86</v>
      </c>
    </row>
    <row r="85" spans="1:3" x14ac:dyDescent="0.25">
      <c r="A85" s="92">
        <v>74</v>
      </c>
      <c r="B85" s="93">
        <v>10.86</v>
      </c>
      <c r="C85" s="93">
        <v>3.68</v>
      </c>
    </row>
  </sheetData>
  <sheetProtection algorithmName="SHA-512" hashValue="TZ7+IeC6PVfxBj30nJ2/x8PvOdyrr2eWe9alVlXpcB211yo5s9Z76XDEQH2jyomOneec9dMQ9uavo8FxSdkk0A==" saltValue="6+RC/BU4EE2I2qxTa5Mu5Q==" spinCount="100000" sheet="1" objects="1" scenarios="1"/>
  <conditionalFormatting sqref="A6:A16 A18:A20">
    <cfRule type="expression" dxfId="1137" priority="21" stopIfTrue="1">
      <formula>MOD(ROW(),2)=0</formula>
    </cfRule>
    <cfRule type="expression" dxfId="1136" priority="22" stopIfTrue="1">
      <formula>MOD(ROW(),2)&lt;&gt;0</formula>
    </cfRule>
  </conditionalFormatting>
  <conditionalFormatting sqref="B6:C16 B17 C18:C21">
    <cfRule type="expression" dxfId="1135" priority="23" stopIfTrue="1">
      <formula>MOD(ROW(),2)=0</formula>
    </cfRule>
    <cfRule type="expression" dxfId="1134" priority="24" stopIfTrue="1">
      <formula>MOD(ROW(),2)&lt;&gt;0</formula>
    </cfRule>
  </conditionalFormatting>
  <conditionalFormatting sqref="A26:A85">
    <cfRule type="expression" dxfId="1133" priority="13" stopIfTrue="1">
      <formula>MOD(ROW(),2)=0</formula>
    </cfRule>
    <cfRule type="expression" dxfId="1132" priority="14" stopIfTrue="1">
      <formula>MOD(ROW(),2)&lt;&gt;0</formula>
    </cfRule>
  </conditionalFormatting>
  <conditionalFormatting sqref="B26:C85">
    <cfRule type="expression" dxfId="1131" priority="15" stopIfTrue="1">
      <formula>MOD(ROW(),2)=0</formula>
    </cfRule>
    <cfRule type="expression" dxfId="1130" priority="16" stopIfTrue="1">
      <formula>MOD(ROW(),2)&lt;&gt;0</formula>
    </cfRule>
  </conditionalFormatting>
  <conditionalFormatting sqref="B18:B21">
    <cfRule type="expression" dxfId="1129" priority="11" stopIfTrue="1">
      <formula>MOD(ROW(),2)=0</formula>
    </cfRule>
    <cfRule type="expression" dxfId="1128" priority="12" stopIfTrue="1">
      <formula>MOD(ROW(),2)&lt;&gt;0</formula>
    </cfRule>
  </conditionalFormatting>
  <conditionalFormatting sqref="C17">
    <cfRule type="expression" dxfId="1127" priority="9" stopIfTrue="1">
      <formula>MOD(ROW(),2)=0</formula>
    </cfRule>
    <cfRule type="expression" dxfId="1126" priority="10" stopIfTrue="1">
      <formula>MOD(ROW(),2)&lt;&gt;0</formula>
    </cfRule>
  </conditionalFormatting>
  <conditionalFormatting sqref="A17">
    <cfRule type="expression" dxfId="1125" priority="7" stopIfTrue="1">
      <formula>MOD(ROW(),2)=0</formula>
    </cfRule>
    <cfRule type="expression" dxfId="1124" priority="8" stopIfTrue="1">
      <formula>MOD(ROW(),2)&lt;&gt;0</formula>
    </cfRule>
  </conditionalFormatting>
  <conditionalFormatting sqref="A21">
    <cfRule type="expression" dxfId="1123" priority="3" stopIfTrue="1">
      <formula>MOD(ROW(),2)=0</formula>
    </cfRule>
    <cfRule type="expression" dxfId="112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8"/>
  <dimension ref="A1:G85"/>
  <sheetViews>
    <sheetView showGridLines="0" zoomScale="85" zoomScaleNormal="85" workbookViewId="0">
      <selection activeCell="B15" sqref="B15"/>
    </sheetView>
  </sheetViews>
  <sheetFormatPr defaultColWidth="10" defaultRowHeight="13.2" x14ac:dyDescent="0.25"/>
  <cols>
    <col min="1" max="1" width="31.88671875" style="27" customWidth="1"/>
    <col min="2" max="3" width="22.88671875" style="27" customWidth="1"/>
    <col min="4" max="16384" width="10" style="27"/>
  </cols>
  <sheetData>
    <row r="1" spans="1:7" ht="21" x14ac:dyDescent="0.4">
      <c r="A1" s="40" t="s">
        <v>0</v>
      </c>
      <c r="B1" s="41"/>
      <c r="C1" s="41"/>
      <c r="D1" s="41"/>
      <c r="E1" s="41"/>
      <c r="F1" s="41"/>
      <c r="G1" s="41"/>
    </row>
    <row r="2" spans="1:7" ht="15.6" x14ac:dyDescent="0.3">
      <c r="A2" s="42" t="str">
        <f>IF(title="&gt; Enter workbook title here","Enter workbook title in Cover sheet",title)</f>
        <v>Fire_S - Consolidated Factor Spreadsheet</v>
      </c>
      <c r="B2" s="43"/>
      <c r="C2" s="43"/>
      <c r="D2" s="43"/>
      <c r="E2" s="43"/>
      <c r="F2" s="43"/>
      <c r="G2" s="43"/>
    </row>
    <row r="3" spans="1:7" ht="15.6" x14ac:dyDescent="0.3">
      <c r="A3" s="44" t="str">
        <f>TABLE_FACTOR_TYPE&amp;" - x-"&amp;TABLE_SERIES_NUMBER</f>
        <v>CETV - x-210</v>
      </c>
      <c r="B3" s="43"/>
      <c r="C3" s="43"/>
      <c r="D3" s="43"/>
      <c r="E3" s="43"/>
      <c r="F3" s="43"/>
      <c r="G3" s="43"/>
    </row>
    <row r="4" spans="1:7" x14ac:dyDescent="0.25">
      <c r="A4" s="45"/>
    </row>
    <row r="6" spans="1:7" x14ac:dyDescent="0.25">
      <c r="A6" s="77" t="s">
        <v>573</v>
      </c>
      <c r="B6" s="79" t="s">
        <v>574</v>
      </c>
      <c r="C6" s="79"/>
    </row>
    <row r="7" spans="1:7" x14ac:dyDescent="0.25">
      <c r="A7" s="78" t="s">
        <v>575</v>
      </c>
      <c r="B7" s="80" t="s">
        <v>82</v>
      </c>
      <c r="C7" s="80"/>
    </row>
    <row r="8" spans="1:7" x14ac:dyDescent="0.25">
      <c r="A8" s="78" t="s">
        <v>285</v>
      </c>
      <c r="B8" s="80">
        <v>2015</v>
      </c>
      <c r="C8" s="80"/>
    </row>
    <row r="9" spans="1:7" x14ac:dyDescent="0.25">
      <c r="A9" s="78" t="s">
        <v>286</v>
      </c>
      <c r="B9" s="80" t="s">
        <v>302</v>
      </c>
      <c r="C9" s="80"/>
    </row>
    <row r="10" spans="1:7" x14ac:dyDescent="0.25">
      <c r="A10" s="78" t="s">
        <v>6</v>
      </c>
      <c r="B10" s="80" t="s">
        <v>343</v>
      </c>
      <c r="C10" s="80"/>
    </row>
    <row r="11" spans="1:7" x14ac:dyDescent="0.25">
      <c r="A11" s="78" t="s">
        <v>287</v>
      </c>
      <c r="B11" s="80" t="s">
        <v>304</v>
      </c>
      <c r="C11" s="80"/>
    </row>
    <row r="12" spans="1:7" x14ac:dyDescent="0.25">
      <c r="A12" s="78" t="s">
        <v>288</v>
      </c>
      <c r="B12" s="80" t="s">
        <v>305</v>
      </c>
      <c r="C12" s="80"/>
    </row>
    <row r="13" spans="1:7" x14ac:dyDescent="0.25">
      <c r="A13" s="78" t="s">
        <v>582</v>
      </c>
      <c r="B13" s="80">
        <v>0</v>
      </c>
      <c r="C13" s="80"/>
    </row>
    <row r="14" spans="1:7" x14ac:dyDescent="0.25">
      <c r="A14" s="78" t="s">
        <v>290</v>
      </c>
      <c r="B14" s="80">
        <v>210</v>
      </c>
      <c r="C14" s="80"/>
    </row>
    <row r="15" spans="1:7" x14ac:dyDescent="0.25">
      <c r="A15" s="78" t="s">
        <v>585</v>
      </c>
      <c r="B15" s="80" t="s">
        <v>672</v>
      </c>
      <c r="C15" s="80"/>
    </row>
    <row r="16" spans="1:7" x14ac:dyDescent="0.25">
      <c r="A16" s="78" t="s">
        <v>292</v>
      </c>
      <c r="B16" s="80" t="s">
        <v>345</v>
      </c>
      <c r="C16" s="80"/>
    </row>
    <row r="17" spans="1:3" ht="51" customHeight="1" x14ac:dyDescent="0.25">
      <c r="A17" s="78" t="s">
        <v>657</v>
      </c>
      <c r="B17" s="80" t="s">
        <v>338</v>
      </c>
      <c r="C17" s="80"/>
    </row>
    <row r="18" spans="1:3" x14ac:dyDescent="0.25">
      <c r="A18" s="78" t="s">
        <v>589</v>
      </c>
      <c r="B18" s="87">
        <v>45070</v>
      </c>
      <c r="C18" s="80"/>
    </row>
    <row r="19" spans="1:3" x14ac:dyDescent="0.25">
      <c r="A19" s="78" t="s">
        <v>295</v>
      </c>
      <c r="B19" s="87">
        <v>45014</v>
      </c>
      <c r="C19" s="80"/>
    </row>
    <row r="20" spans="1:3" x14ac:dyDescent="0.25">
      <c r="A20" s="78" t="s">
        <v>297</v>
      </c>
      <c r="B20" s="80" t="s">
        <v>310</v>
      </c>
      <c r="C20" s="80"/>
    </row>
    <row r="21" spans="1:3" x14ac:dyDescent="0.25">
      <c r="A21" s="168" t="s">
        <v>658</v>
      </c>
      <c r="B21" s="80" t="s">
        <v>309</v>
      </c>
      <c r="C21" s="80"/>
    </row>
    <row r="23" spans="1:3" x14ac:dyDescent="0.25">
      <c r="B23" s="95" t="str">
        <f>HYPERLINK("#'Factor List'!A1","Back to Factor List")</f>
        <v>Back to Factor List</v>
      </c>
    </row>
    <row r="24" spans="1:3" x14ac:dyDescent="0.25">
      <c r="B24" s="95" t="str">
        <f>HYPERLINK("#'Assumptions'!A1","Assumptions")</f>
        <v>Assumptions</v>
      </c>
    </row>
    <row r="26" spans="1:3" ht="39.6" x14ac:dyDescent="0.25">
      <c r="A26" s="91" t="s">
        <v>659</v>
      </c>
      <c r="B26" s="91" t="s">
        <v>667</v>
      </c>
      <c r="C26" s="91" t="s">
        <v>661</v>
      </c>
    </row>
    <row r="27" spans="1:3" x14ac:dyDescent="0.25">
      <c r="A27" s="92">
        <v>16</v>
      </c>
      <c r="B27" s="93">
        <v>7.63</v>
      </c>
      <c r="C27" s="93">
        <v>2.3199999999999998</v>
      </c>
    </row>
    <row r="28" spans="1:3" x14ac:dyDescent="0.25">
      <c r="A28" s="92">
        <v>17</v>
      </c>
      <c r="B28" s="93">
        <v>7.73</v>
      </c>
      <c r="C28" s="93">
        <v>2.5099999999999998</v>
      </c>
    </row>
    <row r="29" spans="1:3" x14ac:dyDescent="0.25">
      <c r="A29" s="92">
        <v>18</v>
      </c>
      <c r="B29" s="93">
        <v>7.84</v>
      </c>
      <c r="C29" s="93">
        <v>2.7</v>
      </c>
    </row>
    <row r="30" spans="1:3" x14ac:dyDescent="0.25">
      <c r="A30" s="92">
        <v>19</v>
      </c>
      <c r="B30" s="93">
        <v>7.94</v>
      </c>
      <c r="C30" s="93">
        <v>2.82</v>
      </c>
    </row>
    <row r="31" spans="1:3" x14ac:dyDescent="0.25">
      <c r="A31" s="92">
        <v>20</v>
      </c>
      <c r="B31" s="93">
        <v>8.0500000000000007</v>
      </c>
      <c r="C31" s="93">
        <v>2.87</v>
      </c>
    </row>
    <row r="32" spans="1:3" x14ac:dyDescent="0.25">
      <c r="A32" s="92">
        <v>21</v>
      </c>
      <c r="B32" s="93">
        <v>8.16</v>
      </c>
      <c r="C32" s="93">
        <v>2.91</v>
      </c>
    </row>
    <row r="33" spans="1:3" x14ac:dyDescent="0.25">
      <c r="A33" s="92">
        <v>22</v>
      </c>
      <c r="B33" s="93">
        <v>8.27</v>
      </c>
      <c r="C33" s="93">
        <v>2.96</v>
      </c>
    </row>
    <row r="34" spans="1:3" x14ac:dyDescent="0.25">
      <c r="A34" s="92">
        <v>23</v>
      </c>
      <c r="B34" s="93">
        <v>8.3800000000000008</v>
      </c>
      <c r="C34" s="93">
        <v>3.01</v>
      </c>
    </row>
    <row r="35" spans="1:3" x14ac:dyDescent="0.25">
      <c r="A35" s="92">
        <v>24</v>
      </c>
      <c r="B35" s="93">
        <v>8.5</v>
      </c>
      <c r="C35" s="93">
        <v>3.06</v>
      </c>
    </row>
    <row r="36" spans="1:3" x14ac:dyDescent="0.25">
      <c r="A36" s="92">
        <v>25</v>
      </c>
      <c r="B36" s="93">
        <v>8.61</v>
      </c>
      <c r="C36" s="93">
        <v>3.11</v>
      </c>
    </row>
    <row r="37" spans="1:3" x14ac:dyDescent="0.25">
      <c r="A37" s="92">
        <v>26</v>
      </c>
      <c r="B37" s="93">
        <v>8.73</v>
      </c>
      <c r="C37" s="93">
        <v>3.16</v>
      </c>
    </row>
    <row r="38" spans="1:3" x14ac:dyDescent="0.25">
      <c r="A38" s="92">
        <v>27</v>
      </c>
      <c r="B38" s="93">
        <v>8.85</v>
      </c>
      <c r="C38" s="93">
        <v>3.2</v>
      </c>
    </row>
    <row r="39" spans="1:3" x14ac:dyDescent="0.25">
      <c r="A39" s="92">
        <v>28</v>
      </c>
      <c r="B39" s="93">
        <v>8.9700000000000006</v>
      </c>
      <c r="C39" s="93">
        <v>3.25</v>
      </c>
    </row>
    <row r="40" spans="1:3" x14ac:dyDescent="0.25">
      <c r="A40" s="92">
        <v>29</v>
      </c>
      <c r="B40" s="93">
        <v>9.09</v>
      </c>
      <c r="C40" s="93">
        <v>3.3</v>
      </c>
    </row>
    <row r="41" spans="1:3" x14ac:dyDescent="0.25">
      <c r="A41" s="92">
        <v>30</v>
      </c>
      <c r="B41" s="93">
        <v>9.2100000000000009</v>
      </c>
      <c r="C41" s="93">
        <v>3.35</v>
      </c>
    </row>
    <row r="42" spans="1:3" x14ac:dyDescent="0.25">
      <c r="A42" s="92">
        <v>31</v>
      </c>
      <c r="B42" s="93">
        <v>9.34</v>
      </c>
      <c r="C42" s="93">
        <v>3.4</v>
      </c>
    </row>
    <row r="43" spans="1:3" x14ac:dyDescent="0.25">
      <c r="A43" s="92">
        <v>32</v>
      </c>
      <c r="B43" s="93">
        <v>9.4700000000000006</v>
      </c>
      <c r="C43" s="93">
        <v>3.44</v>
      </c>
    </row>
    <row r="44" spans="1:3" x14ac:dyDescent="0.25">
      <c r="A44" s="92">
        <v>33</v>
      </c>
      <c r="B44" s="93">
        <v>9.6</v>
      </c>
      <c r="C44" s="93">
        <v>3.49</v>
      </c>
    </row>
    <row r="45" spans="1:3" x14ac:dyDescent="0.25">
      <c r="A45" s="92">
        <v>34</v>
      </c>
      <c r="B45" s="93">
        <v>9.73</v>
      </c>
      <c r="C45" s="93">
        <v>3.53</v>
      </c>
    </row>
    <row r="46" spans="1:3" x14ac:dyDescent="0.25">
      <c r="A46" s="92">
        <v>35</v>
      </c>
      <c r="B46" s="93">
        <v>9.8699999999999992</v>
      </c>
      <c r="C46" s="93">
        <v>3.58</v>
      </c>
    </row>
    <row r="47" spans="1:3" x14ac:dyDescent="0.25">
      <c r="A47" s="92">
        <v>36</v>
      </c>
      <c r="B47" s="93">
        <v>10.01</v>
      </c>
      <c r="C47" s="93">
        <v>3.62</v>
      </c>
    </row>
    <row r="48" spans="1:3" x14ac:dyDescent="0.25">
      <c r="A48" s="92">
        <v>37</v>
      </c>
      <c r="B48" s="93">
        <v>10.15</v>
      </c>
      <c r="C48" s="93">
        <v>3.67</v>
      </c>
    </row>
    <row r="49" spans="1:3" x14ac:dyDescent="0.25">
      <c r="A49" s="92">
        <v>38</v>
      </c>
      <c r="B49" s="93">
        <v>10.29</v>
      </c>
      <c r="C49" s="93">
        <v>3.71</v>
      </c>
    </row>
    <row r="50" spans="1:3" x14ac:dyDescent="0.25">
      <c r="A50" s="92">
        <v>39</v>
      </c>
      <c r="B50" s="93">
        <v>10.44</v>
      </c>
      <c r="C50" s="93">
        <v>3.76</v>
      </c>
    </row>
    <row r="51" spans="1:3" x14ac:dyDescent="0.25">
      <c r="A51" s="92">
        <v>40</v>
      </c>
      <c r="B51" s="93">
        <v>10.58</v>
      </c>
      <c r="C51" s="93">
        <v>3.8</v>
      </c>
    </row>
    <row r="52" spans="1:3" x14ac:dyDescent="0.25">
      <c r="A52" s="92">
        <v>41</v>
      </c>
      <c r="B52" s="93">
        <v>10.74</v>
      </c>
      <c r="C52" s="93">
        <v>3.84</v>
      </c>
    </row>
    <row r="53" spans="1:3" x14ac:dyDescent="0.25">
      <c r="A53" s="92">
        <v>42</v>
      </c>
      <c r="B53" s="93">
        <v>10.89</v>
      </c>
      <c r="C53" s="93">
        <v>3.88</v>
      </c>
    </row>
    <row r="54" spans="1:3" x14ac:dyDescent="0.25">
      <c r="A54" s="92">
        <v>43</v>
      </c>
      <c r="B54" s="93">
        <v>11.05</v>
      </c>
      <c r="C54" s="93">
        <v>3.91</v>
      </c>
    </row>
    <row r="55" spans="1:3" x14ac:dyDescent="0.25">
      <c r="A55" s="92">
        <v>44</v>
      </c>
      <c r="B55" s="93">
        <v>11.21</v>
      </c>
      <c r="C55" s="93">
        <v>3.95</v>
      </c>
    </row>
    <row r="56" spans="1:3" x14ac:dyDescent="0.25">
      <c r="A56" s="92">
        <v>45</v>
      </c>
      <c r="B56" s="93">
        <v>11.38</v>
      </c>
      <c r="C56" s="93">
        <v>3.98</v>
      </c>
    </row>
    <row r="57" spans="1:3" x14ac:dyDescent="0.25">
      <c r="A57" s="92">
        <v>46</v>
      </c>
      <c r="B57" s="93">
        <v>11.55</v>
      </c>
      <c r="C57" s="93">
        <v>4.0199999999999996</v>
      </c>
    </row>
    <row r="58" spans="1:3" x14ac:dyDescent="0.25">
      <c r="A58" s="92">
        <v>47</v>
      </c>
      <c r="B58" s="93">
        <v>11.72</v>
      </c>
      <c r="C58" s="93">
        <v>4.05</v>
      </c>
    </row>
    <row r="59" spans="1:3" x14ac:dyDescent="0.25">
      <c r="A59" s="92">
        <v>48</v>
      </c>
      <c r="B59" s="93">
        <v>11.9</v>
      </c>
      <c r="C59" s="93">
        <v>4.08</v>
      </c>
    </row>
    <row r="60" spans="1:3" x14ac:dyDescent="0.25">
      <c r="A60" s="92">
        <v>49</v>
      </c>
      <c r="B60" s="93">
        <v>12.09</v>
      </c>
      <c r="C60" s="93">
        <v>4.0999999999999996</v>
      </c>
    </row>
    <row r="61" spans="1:3" x14ac:dyDescent="0.25">
      <c r="A61" s="92">
        <v>50</v>
      </c>
      <c r="B61" s="93">
        <v>12.27</v>
      </c>
      <c r="C61" s="93">
        <v>4.13</v>
      </c>
    </row>
    <row r="62" spans="1:3" x14ac:dyDescent="0.25">
      <c r="A62" s="92">
        <v>51</v>
      </c>
      <c r="B62" s="93">
        <v>12.47</v>
      </c>
      <c r="C62" s="93">
        <v>4.1500000000000004</v>
      </c>
    </row>
    <row r="63" spans="1:3" x14ac:dyDescent="0.25">
      <c r="A63" s="92">
        <v>52</v>
      </c>
      <c r="B63" s="93">
        <v>12.67</v>
      </c>
      <c r="C63" s="93">
        <v>4.17</v>
      </c>
    </row>
    <row r="64" spans="1:3" x14ac:dyDescent="0.25">
      <c r="A64" s="92">
        <v>53</v>
      </c>
      <c r="B64" s="93">
        <v>12.87</v>
      </c>
      <c r="C64" s="93">
        <v>4.1900000000000004</v>
      </c>
    </row>
    <row r="65" spans="1:3" x14ac:dyDescent="0.25">
      <c r="A65" s="92">
        <v>54</v>
      </c>
      <c r="B65" s="93">
        <v>13.08</v>
      </c>
      <c r="C65" s="93">
        <v>4.21</v>
      </c>
    </row>
    <row r="66" spans="1:3" x14ac:dyDescent="0.25">
      <c r="A66" s="92">
        <v>55</v>
      </c>
      <c r="B66" s="93">
        <v>13.3</v>
      </c>
      <c r="C66" s="93">
        <v>4.2300000000000004</v>
      </c>
    </row>
    <row r="67" spans="1:3" x14ac:dyDescent="0.25">
      <c r="A67" s="92">
        <v>56</v>
      </c>
      <c r="B67" s="93">
        <v>13.53</v>
      </c>
      <c r="C67" s="93">
        <v>4.24</v>
      </c>
    </row>
    <row r="68" spans="1:3" x14ac:dyDescent="0.25">
      <c r="A68" s="92">
        <v>57</v>
      </c>
      <c r="B68" s="93">
        <v>13.76</v>
      </c>
      <c r="C68" s="93">
        <v>4.25</v>
      </c>
    </row>
    <row r="69" spans="1:3" x14ac:dyDescent="0.25">
      <c r="A69" s="92">
        <v>58</v>
      </c>
      <c r="B69" s="93">
        <v>14.01</v>
      </c>
      <c r="C69" s="93">
        <v>4.25</v>
      </c>
    </row>
    <row r="70" spans="1:3" x14ac:dyDescent="0.25">
      <c r="A70" s="92">
        <v>59</v>
      </c>
      <c r="B70" s="93">
        <v>14.26</v>
      </c>
      <c r="C70" s="93">
        <v>4.26</v>
      </c>
    </row>
    <row r="71" spans="1:3" x14ac:dyDescent="0.25">
      <c r="A71" s="92">
        <v>60</v>
      </c>
      <c r="B71" s="93">
        <v>14.53</v>
      </c>
      <c r="C71" s="93">
        <v>4.26</v>
      </c>
    </row>
    <row r="72" spans="1:3" x14ac:dyDescent="0.25">
      <c r="A72" s="92">
        <v>61</v>
      </c>
      <c r="B72" s="93">
        <v>14.8</v>
      </c>
      <c r="C72" s="93">
        <v>4.25</v>
      </c>
    </row>
    <row r="73" spans="1:3" x14ac:dyDescent="0.25">
      <c r="A73" s="92">
        <v>62</v>
      </c>
      <c r="B73" s="93">
        <v>15.1</v>
      </c>
      <c r="C73" s="93">
        <v>4.24</v>
      </c>
    </row>
    <row r="74" spans="1:3" x14ac:dyDescent="0.25">
      <c r="A74" s="92">
        <v>63</v>
      </c>
      <c r="B74" s="93">
        <v>15.41</v>
      </c>
      <c r="C74" s="93">
        <v>4.2300000000000004</v>
      </c>
    </row>
    <row r="75" spans="1:3" x14ac:dyDescent="0.25">
      <c r="A75" s="92">
        <v>64</v>
      </c>
      <c r="B75" s="93">
        <v>15.74</v>
      </c>
      <c r="C75" s="93">
        <v>4.2</v>
      </c>
    </row>
    <row r="76" spans="1:3" x14ac:dyDescent="0.25">
      <c r="A76" s="92">
        <v>65</v>
      </c>
      <c r="B76" s="93">
        <v>16.09</v>
      </c>
      <c r="C76" s="93">
        <v>4.18</v>
      </c>
    </row>
    <row r="77" spans="1:3" x14ac:dyDescent="0.25">
      <c r="A77" s="92">
        <v>66</v>
      </c>
      <c r="B77" s="93">
        <v>15.94</v>
      </c>
      <c r="C77" s="93">
        <v>4.1500000000000004</v>
      </c>
    </row>
    <row r="78" spans="1:3" x14ac:dyDescent="0.25">
      <c r="A78" s="92">
        <v>67</v>
      </c>
      <c r="B78" s="93">
        <v>15.27</v>
      </c>
      <c r="C78" s="93">
        <v>4.1399999999999997</v>
      </c>
    </row>
    <row r="79" spans="1:3" x14ac:dyDescent="0.25">
      <c r="A79" s="92">
        <v>68</v>
      </c>
      <c r="B79" s="93">
        <v>14.61</v>
      </c>
      <c r="C79" s="93">
        <v>4.12</v>
      </c>
    </row>
    <row r="80" spans="1:3" x14ac:dyDescent="0.25">
      <c r="A80" s="92">
        <v>69</v>
      </c>
      <c r="B80" s="93">
        <v>13.96</v>
      </c>
      <c r="C80" s="93">
        <v>4.05</v>
      </c>
    </row>
    <row r="81" spans="1:3" x14ac:dyDescent="0.25">
      <c r="A81" s="92">
        <v>70</v>
      </c>
      <c r="B81" s="93">
        <v>13.32</v>
      </c>
      <c r="C81" s="93">
        <v>3.97</v>
      </c>
    </row>
    <row r="82" spans="1:3" x14ac:dyDescent="0.25">
      <c r="A82" s="92">
        <v>71</v>
      </c>
      <c r="B82" s="93">
        <v>12.7</v>
      </c>
      <c r="C82" s="93">
        <v>3.94</v>
      </c>
    </row>
    <row r="83" spans="1:3" x14ac:dyDescent="0.25">
      <c r="A83" s="92">
        <v>72</v>
      </c>
      <c r="B83" s="93">
        <v>12.08</v>
      </c>
      <c r="C83" s="93">
        <v>3.9</v>
      </c>
    </row>
    <row r="84" spans="1:3" x14ac:dyDescent="0.25">
      <c r="A84" s="92">
        <v>73</v>
      </c>
      <c r="B84" s="93">
        <v>11.47</v>
      </c>
      <c r="C84" s="93">
        <v>3.86</v>
      </c>
    </row>
    <row r="85" spans="1:3" x14ac:dyDescent="0.25">
      <c r="A85" s="92">
        <v>74</v>
      </c>
      <c r="B85" s="93">
        <v>10.86</v>
      </c>
      <c r="C85" s="93">
        <v>3.68</v>
      </c>
    </row>
  </sheetData>
  <sheetProtection algorithmName="SHA-512" hashValue="Mhu6LX/6GWbq6CuOApOkRCkS/fTUq5VOa1NY5iTS/XRgAp1MYCXPCFYOxti93ePZDNGTt5/pycrcqIAyWPc1qg==" saltValue="ujxiuQgBUC1sglvAsRcW/A==" spinCount="100000" sheet="1" objects="1" scenarios="1"/>
  <conditionalFormatting sqref="A6:A16 A18:A20">
    <cfRule type="expression" dxfId="1121" priority="21" stopIfTrue="1">
      <formula>MOD(ROW(),2)=0</formula>
    </cfRule>
    <cfRule type="expression" dxfId="1120" priority="22" stopIfTrue="1">
      <formula>MOD(ROW(),2)&lt;&gt;0</formula>
    </cfRule>
  </conditionalFormatting>
  <conditionalFormatting sqref="B6:C16 B17 C18:C21">
    <cfRule type="expression" dxfId="1119" priority="23" stopIfTrue="1">
      <formula>MOD(ROW(),2)=0</formula>
    </cfRule>
    <cfRule type="expression" dxfId="1118" priority="24" stopIfTrue="1">
      <formula>MOD(ROW(),2)&lt;&gt;0</formula>
    </cfRule>
  </conditionalFormatting>
  <conditionalFormatting sqref="A26:A85">
    <cfRule type="expression" dxfId="1117" priority="13" stopIfTrue="1">
      <formula>MOD(ROW(),2)=0</formula>
    </cfRule>
    <cfRule type="expression" dxfId="1116" priority="14" stopIfTrue="1">
      <formula>MOD(ROW(),2)&lt;&gt;0</formula>
    </cfRule>
  </conditionalFormatting>
  <conditionalFormatting sqref="B26:C85">
    <cfRule type="expression" dxfId="1115" priority="15" stopIfTrue="1">
      <formula>MOD(ROW(),2)=0</formula>
    </cfRule>
    <cfRule type="expression" dxfId="1114" priority="16" stopIfTrue="1">
      <formula>MOD(ROW(),2)&lt;&gt;0</formula>
    </cfRule>
  </conditionalFormatting>
  <conditionalFormatting sqref="B18:B21">
    <cfRule type="expression" dxfId="1113" priority="11" stopIfTrue="1">
      <formula>MOD(ROW(),2)=0</formula>
    </cfRule>
    <cfRule type="expression" dxfId="1112" priority="12" stopIfTrue="1">
      <formula>MOD(ROW(),2)&lt;&gt;0</formula>
    </cfRule>
  </conditionalFormatting>
  <conditionalFormatting sqref="C17">
    <cfRule type="expression" dxfId="1111" priority="9" stopIfTrue="1">
      <formula>MOD(ROW(),2)=0</formula>
    </cfRule>
    <cfRule type="expression" dxfId="1110" priority="10" stopIfTrue="1">
      <formula>MOD(ROW(),2)&lt;&gt;0</formula>
    </cfRule>
  </conditionalFormatting>
  <conditionalFormatting sqref="A17">
    <cfRule type="expression" dxfId="1109" priority="7" stopIfTrue="1">
      <formula>MOD(ROW(),2)=0</formula>
    </cfRule>
    <cfRule type="expression" dxfId="1108" priority="8" stopIfTrue="1">
      <formula>MOD(ROW(),2)&lt;&gt;0</formula>
    </cfRule>
  </conditionalFormatting>
  <conditionalFormatting sqref="A21">
    <cfRule type="expression" dxfId="1107" priority="3" stopIfTrue="1">
      <formula>MOD(ROW(),2)=0</formula>
    </cfRule>
    <cfRule type="expression" dxfId="110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9"/>
  <dimension ref="A1:G85"/>
  <sheetViews>
    <sheetView showGridLines="0" zoomScale="85" zoomScaleNormal="85" workbookViewId="0">
      <selection activeCell="B15" sqref="B15"/>
    </sheetView>
  </sheetViews>
  <sheetFormatPr defaultColWidth="10" defaultRowHeight="13.2" x14ac:dyDescent="0.25"/>
  <cols>
    <col min="1" max="1" width="31.88671875" style="27" customWidth="1"/>
    <col min="2" max="3" width="22.88671875" style="27" customWidth="1"/>
    <col min="4" max="16384" width="10" style="27"/>
  </cols>
  <sheetData>
    <row r="1" spans="1:7" ht="21" x14ac:dyDescent="0.4">
      <c r="A1" s="40" t="s">
        <v>0</v>
      </c>
      <c r="B1" s="41"/>
      <c r="C1" s="41"/>
      <c r="D1" s="41"/>
      <c r="E1" s="41"/>
      <c r="F1" s="41"/>
      <c r="G1" s="41"/>
    </row>
    <row r="2" spans="1:7" ht="15.6" x14ac:dyDescent="0.3">
      <c r="A2" s="42" t="str">
        <f>IF(title="&gt; Enter workbook title here","Enter workbook title in Cover sheet",title)</f>
        <v>Fire_S - Consolidated Factor Spreadsheet</v>
      </c>
      <c r="B2" s="43"/>
      <c r="C2" s="43"/>
      <c r="D2" s="43"/>
      <c r="E2" s="43"/>
      <c r="F2" s="43"/>
      <c r="G2" s="43"/>
    </row>
    <row r="3" spans="1:7" ht="15.6" x14ac:dyDescent="0.3">
      <c r="A3" s="44" t="str">
        <f>TABLE_FACTOR_TYPE&amp;" - x-"&amp;TABLE_SERIES_NUMBER</f>
        <v>CETV - x-211</v>
      </c>
      <c r="B3" s="43"/>
      <c r="C3" s="43"/>
      <c r="D3" s="43"/>
      <c r="E3" s="43"/>
      <c r="F3" s="43"/>
      <c r="G3" s="43"/>
    </row>
    <row r="4" spans="1:7" x14ac:dyDescent="0.25">
      <c r="A4" s="45"/>
    </row>
    <row r="6" spans="1:7" x14ac:dyDescent="0.25">
      <c r="A6" s="77" t="s">
        <v>573</v>
      </c>
      <c r="B6" s="79" t="s">
        <v>574</v>
      </c>
      <c r="C6" s="79"/>
    </row>
    <row r="7" spans="1:7" x14ac:dyDescent="0.25">
      <c r="A7" s="78" t="s">
        <v>575</v>
      </c>
      <c r="B7" s="80" t="s">
        <v>82</v>
      </c>
      <c r="C7" s="80"/>
    </row>
    <row r="8" spans="1:7" x14ac:dyDescent="0.25">
      <c r="A8" s="78" t="s">
        <v>285</v>
      </c>
      <c r="B8" s="80">
        <v>2015</v>
      </c>
      <c r="C8" s="80"/>
    </row>
    <row r="9" spans="1:7" x14ac:dyDescent="0.25">
      <c r="A9" s="78" t="s">
        <v>286</v>
      </c>
      <c r="B9" s="80" t="s">
        <v>302</v>
      </c>
      <c r="C9" s="80"/>
    </row>
    <row r="10" spans="1:7" x14ac:dyDescent="0.25">
      <c r="A10" s="78" t="s">
        <v>6</v>
      </c>
      <c r="B10" s="80" t="s">
        <v>343</v>
      </c>
      <c r="C10" s="80"/>
    </row>
    <row r="11" spans="1:7" x14ac:dyDescent="0.25">
      <c r="A11" s="78" t="s">
        <v>287</v>
      </c>
      <c r="B11" s="80" t="s">
        <v>314</v>
      </c>
      <c r="C11" s="80"/>
    </row>
    <row r="12" spans="1:7" x14ac:dyDescent="0.25">
      <c r="A12" s="78" t="s">
        <v>288</v>
      </c>
      <c r="B12" s="80" t="s">
        <v>305</v>
      </c>
      <c r="C12" s="80"/>
    </row>
    <row r="13" spans="1:7" x14ac:dyDescent="0.25">
      <c r="A13" s="78" t="s">
        <v>582</v>
      </c>
      <c r="B13" s="80">
        <v>0</v>
      </c>
      <c r="C13" s="80"/>
    </row>
    <row r="14" spans="1:7" x14ac:dyDescent="0.25">
      <c r="A14" s="78" t="s">
        <v>290</v>
      </c>
      <c r="B14" s="80">
        <v>211</v>
      </c>
      <c r="C14" s="80"/>
    </row>
    <row r="15" spans="1:7" x14ac:dyDescent="0.25">
      <c r="A15" s="78" t="s">
        <v>585</v>
      </c>
      <c r="B15" s="80" t="s">
        <v>673</v>
      </c>
      <c r="C15" s="80"/>
    </row>
    <row r="16" spans="1:7" x14ac:dyDescent="0.25">
      <c r="A16" s="78" t="s">
        <v>292</v>
      </c>
      <c r="B16" s="80" t="s">
        <v>348</v>
      </c>
      <c r="C16" s="80"/>
    </row>
    <row r="17" spans="1:3" ht="51" customHeight="1" x14ac:dyDescent="0.25">
      <c r="A17" s="78" t="s">
        <v>657</v>
      </c>
      <c r="B17" s="80" t="s">
        <v>338</v>
      </c>
      <c r="C17" s="80"/>
    </row>
    <row r="18" spans="1:3" x14ac:dyDescent="0.25">
      <c r="A18" s="78" t="s">
        <v>589</v>
      </c>
      <c r="B18" s="87">
        <v>45070</v>
      </c>
      <c r="C18" s="80"/>
    </row>
    <row r="19" spans="1:3" x14ac:dyDescent="0.25">
      <c r="A19" s="78" t="s">
        <v>295</v>
      </c>
      <c r="B19" s="87">
        <v>45014</v>
      </c>
      <c r="C19" s="80"/>
    </row>
    <row r="20" spans="1:3" x14ac:dyDescent="0.25">
      <c r="A20" s="78" t="s">
        <v>297</v>
      </c>
      <c r="B20" s="80" t="s">
        <v>310</v>
      </c>
      <c r="C20" s="80"/>
    </row>
    <row r="21" spans="1:3" x14ac:dyDescent="0.25">
      <c r="A21" s="168" t="s">
        <v>658</v>
      </c>
      <c r="B21" s="80" t="s">
        <v>309</v>
      </c>
      <c r="C21" s="80"/>
    </row>
    <row r="23" spans="1:3" x14ac:dyDescent="0.25">
      <c r="B23" s="95" t="str">
        <f>HYPERLINK("#'Factor List'!A1","Back to Factor List")</f>
        <v>Back to Factor List</v>
      </c>
    </row>
    <row r="24" spans="1:3" x14ac:dyDescent="0.25">
      <c r="B24" s="95" t="str">
        <f>HYPERLINK("#'Assumptions'!A1","Assumptions")</f>
        <v>Assumptions</v>
      </c>
    </row>
    <row r="26" spans="1:3" ht="39.6" x14ac:dyDescent="0.25">
      <c r="A26" s="91" t="s">
        <v>659</v>
      </c>
      <c r="B26" s="91" t="s">
        <v>667</v>
      </c>
      <c r="C26" s="91" t="s">
        <v>661</v>
      </c>
    </row>
    <row r="27" spans="1:3" x14ac:dyDescent="0.25">
      <c r="A27" s="92">
        <v>16</v>
      </c>
      <c r="B27" s="93">
        <v>7.63</v>
      </c>
      <c r="C27" s="93">
        <v>2.3199999999999998</v>
      </c>
    </row>
    <row r="28" spans="1:3" x14ac:dyDescent="0.25">
      <c r="A28" s="92">
        <v>17</v>
      </c>
      <c r="B28" s="93">
        <v>7.73</v>
      </c>
      <c r="C28" s="93">
        <v>2.5099999999999998</v>
      </c>
    </row>
    <row r="29" spans="1:3" x14ac:dyDescent="0.25">
      <c r="A29" s="92">
        <v>18</v>
      </c>
      <c r="B29" s="93">
        <v>7.84</v>
      </c>
      <c r="C29" s="93">
        <v>2.7</v>
      </c>
    </row>
    <row r="30" spans="1:3" x14ac:dyDescent="0.25">
      <c r="A30" s="92">
        <v>19</v>
      </c>
      <c r="B30" s="93">
        <v>7.94</v>
      </c>
      <c r="C30" s="93">
        <v>2.82</v>
      </c>
    </row>
    <row r="31" spans="1:3" x14ac:dyDescent="0.25">
      <c r="A31" s="92">
        <v>20</v>
      </c>
      <c r="B31" s="93">
        <v>8.0500000000000007</v>
      </c>
      <c r="C31" s="93">
        <v>2.87</v>
      </c>
    </row>
    <row r="32" spans="1:3" x14ac:dyDescent="0.25">
      <c r="A32" s="92">
        <v>21</v>
      </c>
      <c r="B32" s="93">
        <v>8.16</v>
      </c>
      <c r="C32" s="93">
        <v>2.91</v>
      </c>
    </row>
    <row r="33" spans="1:3" x14ac:dyDescent="0.25">
      <c r="A33" s="92">
        <v>22</v>
      </c>
      <c r="B33" s="93">
        <v>8.27</v>
      </c>
      <c r="C33" s="93">
        <v>2.96</v>
      </c>
    </row>
    <row r="34" spans="1:3" x14ac:dyDescent="0.25">
      <c r="A34" s="92">
        <v>23</v>
      </c>
      <c r="B34" s="93">
        <v>8.3800000000000008</v>
      </c>
      <c r="C34" s="93">
        <v>3.01</v>
      </c>
    </row>
    <row r="35" spans="1:3" x14ac:dyDescent="0.25">
      <c r="A35" s="92">
        <v>24</v>
      </c>
      <c r="B35" s="93">
        <v>8.5</v>
      </c>
      <c r="C35" s="93">
        <v>3.06</v>
      </c>
    </row>
    <row r="36" spans="1:3" x14ac:dyDescent="0.25">
      <c r="A36" s="92">
        <v>25</v>
      </c>
      <c r="B36" s="93">
        <v>8.61</v>
      </c>
      <c r="C36" s="93">
        <v>3.11</v>
      </c>
    </row>
    <row r="37" spans="1:3" x14ac:dyDescent="0.25">
      <c r="A37" s="92">
        <v>26</v>
      </c>
      <c r="B37" s="93">
        <v>8.73</v>
      </c>
      <c r="C37" s="93">
        <v>3.16</v>
      </c>
    </row>
    <row r="38" spans="1:3" x14ac:dyDescent="0.25">
      <c r="A38" s="92">
        <v>27</v>
      </c>
      <c r="B38" s="93">
        <v>8.85</v>
      </c>
      <c r="C38" s="93">
        <v>3.2</v>
      </c>
    </row>
    <row r="39" spans="1:3" x14ac:dyDescent="0.25">
      <c r="A39" s="92">
        <v>28</v>
      </c>
      <c r="B39" s="93">
        <v>8.9700000000000006</v>
      </c>
      <c r="C39" s="93">
        <v>3.25</v>
      </c>
    </row>
    <row r="40" spans="1:3" x14ac:dyDescent="0.25">
      <c r="A40" s="92">
        <v>29</v>
      </c>
      <c r="B40" s="93">
        <v>9.09</v>
      </c>
      <c r="C40" s="93">
        <v>3.3</v>
      </c>
    </row>
    <row r="41" spans="1:3" x14ac:dyDescent="0.25">
      <c r="A41" s="92">
        <v>30</v>
      </c>
      <c r="B41" s="93">
        <v>9.2100000000000009</v>
      </c>
      <c r="C41" s="93">
        <v>3.35</v>
      </c>
    </row>
    <row r="42" spans="1:3" x14ac:dyDescent="0.25">
      <c r="A42" s="92">
        <v>31</v>
      </c>
      <c r="B42" s="93">
        <v>9.34</v>
      </c>
      <c r="C42" s="93">
        <v>3.4</v>
      </c>
    </row>
    <row r="43" spans="1:3" x14ac:dyDescent="0.25">
      <c r="A43" s="92">
        <v>32</v>
      </c>
      <c r="B43" s="93">
        <v>9.4700000000000006</v>
      </c>
      <c r="C43" s="93">
        <v>3.44</v>
      </c>
    </row>
    <row r="44" spans="1:3" x14ac:dyDescent="0.25">
      <c r="A44" s="92">
        <v>33</v>
      </c>
      <c r="B44" s="93">
        <v>9.6</v>
      </c>
      <c r="C44" s="93">
        <v>3.49</v>
      </c>
    </row>
    <row r="45" spans="1:3" x14ac:dyDescent="0.25">
      <c r="A45" s="92">
        <v>34</v>
      </c>
      <c r="B45" s="93">
        <v>9.73</v>
      </c>
      <c r="C45" s="93">
        <v>3.53</v>
      </c>
    </row>
    <row r="46" spans="1:3" x14ac:dyDescent="0.25">
      <c r="A46" s="92">
        <v>35</v>
      </c>
      <c r="B46" s="93">
        <v>9.8699999999999992</v>
      </c>
      <c r="C46" s="93">
        <v>3.58</v>
      </c>
    </row>
    <row r="47" spans="1:3" x14ac:dyDescent="0.25">
      <c r="A47" s="92">
        <v>36</v>
      </c>
      <c r="B47" s="93">
        <v>10.01</v>
      </c>
      <c r="C47" s="93">
        <v>3.62</v>
      </c>
    </row>
    <row r="48" spans="1:3" x14ac:dyDescent="0.25">
      <c r="A48" s="92">
        <v>37</v>
      </c>
      <c r="B48" s="93">
        <v>10.15</v>
      </c>
      <c r="C48" s="93">
        <v>3.67</v>
      </c>
    </row>
    <row r="49" spans="1:3" x14ac:dyDescent="0.25">
      <c r="A49" s="92">
        <v>38</v>
      </c>
      <c r="B49" s="93">
        <v>10.29</v>
      </c>
      <c r="C49" s="93">
        <v>3.71</v>
      </c>
    </row>
    <row r="50" spans="1:3" x14ac:dyDescent="0.25">
      <c r="A50" s="92">
        <v>39</v>
      </c>
      <c r="B50" s="93">
        <v>10.44</v>
      </c>
      <c r="C50" s="93">
        <v>3.76</v>
      </c>
    </row>
    <row r="51" spans="1:3" x14ac:dyDescent="0.25">
      <c r="A51" s="92">
        <v>40</v>
      </c>
      <c r="B51" s="93">
        <v>10.58</v>
      </c>
      <c r="C51" s="93">
        <v>3.8</v>
      </c>
    </row>
    <row r="52" spans="1:3" x14ac:dyDescent="0.25">
      <c r="A52" s="92">
        <v>41</v>
      </c>
      <c r="B52" s="93">
        <v>10.74</v>
      </c>
      <c r="C52" s="93">
        <v>3.84</v>
      </c>
    </row>
    <row r="53" spans="1:3" x14ac:dyDescent="0.25">
      <c r="A53" s="92">
        <v>42</v>
      </c>
      <c r="B53" s="93">
        <v>10.89</v>
      </c>
      <c r="C53" s="93">
        <v>3.88</v>
      </c>
    </row>
    <row r="54" spans="1:3" x14ac:dyDescent="0.25">
      <c r="A54" s="92">
        <v>43</v>
      </c>
      <c r="B54" s="93">
        <v>11.05</v>
      </c>
      <c r="C54" s="93">
        <v>3.91</v>
      </c>
    </row>
    <row r="55" spans="1:3" x14ac:dyDescent="0.25">
      <c r="A55" s="92">
        <v>44</v>
      </c>
      <c r="B55" s="93">
        <v>11.21</v>
      </c>
      <c r="C55" s="93">
        <v>3.95</v>
      </c>
    </row>
    <row r="56" spans="1:3" x14ac:dyDescent="0.25">
      <c r="A56" s="92">
        <v>45</v>
      </c>
      <c r="B56" s="93">
        <v>11.38</v>
      </c>
      <c r="C56" s="93">
        <v>3.98</v>
      </c>
    </row>
    <row r="57" spans="1:3" x14ac:dyDescent="0.25">
      <c r="A57" s="92">
        <v>46</v>
      </c>
      <c r="B57" s="93">
        <v>11.55</v>
      </c>
      <c r="C57" s="93">
        <v>4.0199999999999996</v>
      </c>
    </row>
    <row r="58" spans="1:3" x14ac:dyDescent="0.25">
      <c r="A58" s="92">
        <v>47</v>
      </c>
      <c r="B58" s="93">
        <v>11.72</v>
      </c>
      <c r="C58" s="93">
        <v>4.05</v>
      </c>
    </row>
    <row r="59" spans="1:3" x14ac:dyDescent="0.25">
      <c r="A59" s="92">
        <v>48</v>
      </c>
      <c r="B59" s="93">
        <v>11.9</v>
      </c>
      <c r="C59" s="93">
        <v>4.08</v>
      </c>
    </row>
    <row r="60" spans="1:3" x14ac:dyDescent="0.25">
      <c r="A60" s="92">
        <v>49</v>
      </c>
      <c r="B60" s="93">
        <v>12.09</v>
      </c>
      <c r="C60" s="93">
        <v>4.0999999999999996</v>
      </c>
    </row>
    <row r="61" spans="1:3" x14ac:dyDescent="0.25">
      <c r="A61" s="92">
        <v>50</v>
      </c>
      <c r="B61" s="93">
        <v>12.27</v>
      </c>
      <c r="C61" s="93">
        <v>4.13</v>
      </c>
    </row>
    <row r="62" spans="1:3" x14ac:dyDescent="0.25">
      <c r="A62" s="92">
        <v>51</v>
      </c>
      <c r="B62" s="93">
        <v>12.47</v>
      </c>
      <c r="C62" s="93">
        <v>4.1500000000000004</v>
      </c>
    </row>
    <row r="63" spans="1:3" x14ac:dyDescent="0.25">
      <c r="A63" s="92">
        <v>52</v>
      </c>
      <c r="B63" s="93">
        <v>12.67</v>
      </c>
      <c r="C63" s="93">
        <v>4.17</v>
      </c>
    </row>
    <row r="64" spans="1:3" x14ac:dyDescent="0.25">
      <c r="A64" s="92">
        <v>53</v>
      </c>
      <c r="B64" s="93">
        <v>12.87</v>
      </c>
      <c r="C64" s="93">
        <v>4.1900000000000004</v>
      </c>
    </row>
    <row r="65" spans="1:3" x14ac:dyDescent="0.25">
      <c r="A65" s="92">
        <v>54</v>
      </c>
      <c r="B65" s="93">
        <v>13.08</v>
      </c>
      <c r="C65" s="93">
        <v>4.21</v>
      </c>
    </row>
    <row r="66" spans="1:3" x14ac:dyDescent="0.25">
      <c r="A66" s="92">
        <v>55</v>
      </c>
      <c r="B66" s="93">
        <v>13.3</v>
      </c>
      <c r="C66" s="93">
        <v>4.2300000000000004</v>
      </c>
    </row>
    <row r="67" spans="1:3" x14ac:dyDescent="0.25">
      <c r="A67" s="92">
        <v>56</v>
      </c>
      <c r="B67" s="93">
        <v>13.53</v>
      </c>
      <c r="C67" s="93">
        <v>4.24</v>
      </c>
    </row>
    <row r="68" spans="1:3" x14ac:dyDescent="0.25">
      <c r="A68" s="92">
        <v>57</v>
      </c>
      <c r="B68" s="93">
        <v>13.76</v>
      </c>
      <c r="C68" s="93">
        <v>4.25</v>
      </c>
    </row>
    <row r="69" spans="1:3" x14ac:dyDescent="0.25">
      <c r="A69" s="92">
        <v>58</v>
      </c>
      <c r="B69" s="93">
        <v>14.01</v>
      </c>
      <c r="C69" s="93">
        <v>4.25</v>
      </c>
    </row>
    <row r="70" spans="1:3" x14ac:dyDescent="0.25">
      <c r="A70" s="92">
        <v>59</v>
      </c>
      <c r="B70" s="93">
        <v>14.26</v>
      </c>
      <c r="C70" s="93">
        <v>4.26</v>
      </c>
    </row>
    <row r="71" spans="1:3" x14ac:dyDescent="0.25">
      <c r="A71" s="92">
        <v>60</v>
      </c>
      <c r="B71" s="93">
        <v>14.53</v>
      </c>
      <c r="C71" s="93">
        <v>4.26</v>
      </c>
    </row>
    <row r="72" spans="1:3" x14ac:dyDescent="0.25">
      <c r="A72" s="92">
        <v>61</v>
      </c>
      <c r="B72" s="93">
        <v>14.8</v>
      </c>
      <c r="C72" s="93">
        <v>4.25</v>
      </c>
    </row>
    <row r="73" spans="1:3" x14ac:dyDescent="0.25">
      <c r="A73" s="92">
        <v>62</v>
      </c>
      <c r="B73" s="93">
        <v>15.1</v>
      </c>
      <c r="C73" s="93">
        <v>4.24</v>
      </c>
    </row>
    <row r="74" spans="1:3" x14ac:dyDescent="0.25">
      <c r="A74" s="92">
        <v>63</v>
      </c>
      <c r="B74" s="93">
        <v>15.41</v>
      </c>
      <c r="C74" s="93">
        <v>4.2300000000000004</v>
      </c>
    </row>
    <row r="75" spans="1:3" x14ac:dyDescent="0.25">
      <c r="A75" s="92">
        <v>64</v>
      </c>
      <c r="B75" s="93">
        <v>15.74</v>
      </c>
      <c r="C75" s="93">
        <v>4.2</v>
      </c>
    </row>
    <row r="76" spans="1:3" x14ac:dyDescent="0.25">
      <c r="A76" s="92">
        <v>65</v>
      </c>
      <c r="B76" s="93">
        <v>16.09</v>
      </c>
      <c r="C76" s="93">
        <v>4.18</v>
      </c>
    </row>
    <row r="77" spans="1:3" x14ac:dyDescent="0.25">
      <c r="A77" s="92">
        <v>66</v>
      </c>
      <c r="B77" s="93">
        <v>15.94</v>
      </c>
      <c r="C77" s="93">
        <v>4.1500000000000004</v>
      </c>
    </row>
    <row r="78" spans="1:3" x14ac:dyDescent="0.25">
      <c r="A78" s="92">
        <v>67</v>
      </c>
      <c r="B78" s="93">
        <v>15.27</v>
      </c>
      <c r="C78" s="93">
        <v>4.1399999999999997</v>
      </c>
    </row>
    <row r="79" spans="1:3" x14ac:dyDescent="0.25">
      <c r="A79" s="92">
        <v>68</v>
      </c>
      <c r="B79" s="93">
        <v>14.61</v>
      </c>
      <c r="C79" s="93">
        <v>4.12</v>
      </c>
    </row>
    <row r="80" spans="1:3" x14ac:dyDescent="0.25">
      <c r="A80" s="92">
        <v>69</v>
      </c>
      <c r="B80" s="93">
        <v>13.96</v>
      </c>
      <c r="C80" s="93">
        <v>4.05</v>
      </c>
    </row>
    <row r="81" spans="1:3" x14ac:dyDescent="0.25">
      <c r="A81" s="92">
        <v>70</v>
      </c>
      <c r="B81" s="93">
        <v>13.32</v>
      </c>
      <c r="C81" s="93">
        <v>3.97</v>
      </c>
    </row>
    <row r="82" spans="1:3" x14ac:dyDescent="0.25">
      <c r="A82" s="92">
        <v>71</v>
      </c>
      <c r="B82" s="93">
        <v>12.7</v>
      </c>
      <c r="C82" s="93">
        <v>3.94</v>
      </c>
    </row>
    <row r="83" spans="1:3" x14ac:dyDescent="0.25">
      <c r="A83" s="92">
        <v>72</v>
      </c>
      <c r="B83" s="93">
        <v>12.08</v>
      </c>
      <c r="C83" s="93">
        <v>3.9</v>
      </c>
    </row>
    <row r="84" spans="1:3" x14ac:dyDescent="0.25">
      <c r="A84" s="92">
        <v>73</v>
      </c>
      <c r="B84" s="93">
        <v>11.47</v>
      </c>
      <c r="C84" s="93">
        <v>3.86</v>
      </c>
    </row>
    <row r="85" spans="1:3" x14ac:dyDescent="0.25">
      <c r="A85" s="92">
        <v>74</v>
      </c>
      <c r="B85" s="93">
        <v>10.86</v>
      </c>
      <c r="C85" s="93">
        <v>3.68</v>
      </c>
    </row>
  </sheetData>
  <sheetProtection algorithmName="SHA-512" hashValue="KBPEhF7d2S8y7cN7DqLmrGHYoVB4X9RtnJhbJ8EGuZ1IPNVktIkWN0GwKJ5UnMJP7YhSnaHSXQjB+pKcyFZHIw==" saltValue="kSzQiFFMJZV5+2fJxemIqQ==" spinCount="100000" sheet="1" objects="1" scenarios="1"/>
  <conditionalFormatting sqref="A6:A16 A18:A20">
    <cfRule type="expression" dxfId="1105" priority="21" stopIfTrue="1">
      <formula>MOD(ROW(),2)=0</formula>
    </cfRule>
    <cfRule type="expression" dxfId="1104" priority="22" stopIfTrue="1">
      <formula>MOD(ROW(),2)&lt;&gt;0</formula>
    </cfRule>
  </conditionalFormatting>
  <conditionalFormatting sqref="B6:C16 B17 C18:C21">
    <cfRule type="expression" dxfId="1103" priority="23" stopIfTrue="1">
      <formula>MOD(ROW(),2)=0</formula>
    </cfRule>
    <cfRule type="expression" dxfId="1102" priority="24" stopIfTrue="1">
      <formula>MOD(ROW(),2)&lt;&gt;0</formula>
    </cfRule>
  </conditionalFormatting>
  <conditionalFormatting sqref="A26:A85">
    <cfRule type="expression" dxfId="1101" priority="13" stopIfTrue="1">
      <formula>MOD(ROW(),2)=0</formula>
    </cfRule>
    <cfRule type="expression" dxfId="1100" priority="14" stopIfTrue="1">
      <formula>MOD(ROW(),2)&lt;&gt;0</formula>
    </cfRule>
  </conditionalFormatting>
  <conditionalFormatting sqref="B26:C85">
    <cfRule type="expression" dxfId="1099" priority="15" stopIfTrue="1">
      <formula>MOD(ROW(),2)=0</formula>
    </cfRule>
    <cfRule type="expression" dxfId="1098" priority="16" stopIfTrue="1">
      <formula>MOD(ROW(),2)&lt;&gt;0</formula>
    </cfRule>
  </conditionalFormatting>
  <conditionalFormatting sqref="B18:B21">
    <cfRule type="expression" dxfId="1097" priority="11" stopIfTrue="1">
      <formula>MOD(ROW(),2)=0</formula>
    </cfRule>
    <cfRule type="expression" dxfId="1096" priority="12" stopIfTrue="1">
      <formula>MOD(ROW(),2)&lt;&gt;0</formula>
    </cfRule>
  </conditionalFormatting>
  <conditionalFormatting sqref="C17">
    <cfRule type="expression" dxfId="1095" priority="9" stopIfTrue="1">
      <formula>MOD(ROW(),2)=0</formula>
    </cfRule>
    <cfRule type="expression" dxfId="1094" priority="10" stopIfTrue="1">
      <formula>MOD(ROW(),2)&lt;&gt;0</formula>
    </cfRule>
  </conditionalFormatting>
  <conditionalFormatting sqref="A17">
    <cfRule type="expression" dxfId="1093" priority="7" stopIfTrue="1">
      <formula>MOD(ROW(),2)=0</formula>
    </cfRule>
    <cfRule type="expression" dxfId="1092" priority="8" stopIfTrue="1">
      <formula>MOD(ROW(),2)&lt;&gt;0</formula>
    </cfRule>
  </conditionalFormatting>
  <conditionalFormatting sqref="A21">
    <cfRule type="expression" dxfId="1091" priority="3" stopIfTrue="1">
      <formula>MOD(ROW(),2)=0</formula>
    </cfRule>
    <cfRule type="expression" dxfId="109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sheetPr>
  <dimension ref="A1:M12"/>
  <sheetViews>
    <sheetView showGridLines="0" workbookViewId="0">
      <selection activeCell="A9" sqref="A9:M12"/>
    </sheetView>
  </sheetViews>
  <sheetFormatPr defaultRowHeight="13.2" x14ac:dyDescent="0.25"/>
  <sheetData>
    <row r="1" spans="1:13" ht="21" x14ac:dyDescent="0.4">
      <c r="A1" s="4" t="s">
        <v>0</v>
      </c>
      <c r="B1" s="4"/>
      <c r="C1" s="4"/>
      <c r="D1" s="4"/>
      <c r="E1" s="4"/>
      <c r="F1" s="4"/>
      <c r="G1" s="4"/>
      <c r="H1" s="4"/>
      <c r="I1" s="4"/>
      <c r="J1" s="4"/>
      <c r="K1" s="4"/>
      <c r="L1" s="4"/>
    </row>
    <row r="2" spans="1:13" ht="15.6" x14ac:dyDescent="0.3">
      <c r="A2" s="5" t="str">
        <f>IF(title="&gt; Enter workbook title here","Enter workbook title in Cover sheet",title)</f>
        <v>Fire_S - Consolidated Factor Spreadsheet</v>
      </c>
      <c r="B2" s="5"/>
      <c r="C2" s="5"/>
      <c r="D2" s="5"/>
      <c r="E2" s="5"/>
      <c r="F2" s="5"/>
      <c r="G2" s="5"/>
      <c r="H2" s="5"/>
      <c r="I2" s="5"/>
      <c r="J2" s="5"/>
      <c r="K2" s="5"/>
      <c r="L2" s="5"/>
    </row>
    <row r="3" spans="1:13" ht="15.6" x14ac:dyDescent="0.3">
      <c r="A3" s="6" t="s">
        <v>31</v>
      </c>
      <c r="B3" s="6"/>
      <c r="C3" s="6"/>
      <c r="D3" s="6"/>
      <c r="E3" s="6"/>
      <c r="F3" s="6"/>
      <c r="G3" s="6"/>
      <c r="H3" s="6"/>
      <c r="I3" s="6"/>
      <c r="J3" s="6"/>
      <c r="K3" s="6"/>
      <c r="L3" s="6"/>
    </row>
    <row r="4" spans="1:13" x14ac:dyDescent="0.25">
      <c r="A4" s="7" t="str">
        <f ca="1">CELL("filename",A1)</f>
        <v>P:\AST development\Hosted\Factors Modernisation\Data import\Consolidated Factor Workbooks\2025-02\[Fire S Consolidated Factors 2025-01.xlsm]Purpose of spreadsheet</v>
      </c>
      <c r="B4" s="7"/>
    </row>
    <row r="5" spans="1:13" x14ac:dyDescent="0.25">
      <c r="E5" s="8"/>
      <c r="F5" s="8"/>
      <c r="G5" s="8"/>
    </row>
    <row r="7" spans="1:13" ht="15.6" x14ac:dyDescent="0.3">
      <c r="A7" s="174" t="s">
        <v>32</v>
      </c>
      <c r="B7" s="175"/>
      <c r="C7" s="175"/>
      <c r="D7" s="175"/>
      <c r="E7" s="175"/>
      <c r="F7" s="175"/>
      <c r="G7" s="175"/>
      <c r="H7" s="175"/>
      <c r="I7" s="175"/>
      <c r="J7" s="175"/>
      <c r="K7" s="175"/>
      <c r="L7" s="175"/>
      <c r="M7" s="176"/>
    </row>
    <row r="8" spans="1:13" x14ac:dyDescent="0.25">
      <c r="A8" s="29"/>
      <c r="M8" s="18"/>
    </row>
    <row r="9" spans="1:13" x14ac:dyDescent="0.25">
      <c r="A9" s="177" t="s">
        <v>33</v>
      </c>
      <c r="B9" s="178"/>
      <c r="C9" s="178"/>
      <c r="D9" s="178"/>
      <c r="E9" s="178"/>
      <c r="F9" s="178"/>
      <c r="G9" s="178"/>
      <c r="H9" s="178"/>
      <c r="I9" s="178"/>
      <c r="J9" s="178"/>
      <c r="K9" s="178"/>
      <c r="L9" s="178"/>
      <c r="M9" s="179"/>
    </row>
    <row r="10" spans="1:13" ht="22.5" customHeight="1" x14ac:dyDescent="0.25">
      <c r="A10" s="180"/>
      <c r="B10" s="178"/>
      <c r="C10" s="178"/>
      <c r="D10" s="178"/>
      <c r="E10" s="178"/>
      <c r="F10" s="178"/>
      <c r="G10" s="178"/>
      <c r="H10" s="178"/>
      <c r="I10" s="178"/>
      <c r="J10" s="178"/>
      <c r="K10" s="178"/>
      <c r="L10" s="178"/>
      <c r="M10" s="179"/>
    </row>
    <row r="11" spans="1:13" ht="31.5" customHeight="1" x14ac:dyDescent="0.25">
      <c r="A11" s="180"/>
      <c r="B11" s="178"/>
      <c r="C11" s="178"/>
      <c r="D11" s="178"/>
      <c r="E11" s="178"/>
      <c r="F11" s="178"/>
      <c r="G11" s="178"/>
      <c r="H11" s="178"/>
      <c r="I11" s="178"/>
      <c r="J11" s="178"/>
      <c r="K11" s="178"/>
      <c r="L11" s="178"/>
      <c r="M11" s="179"/>
    </row>
    <row r="12" spans="1:13" ht="183" customHeight="1" x14ac:dyDescent="0.25">
      <c r="A12" s="181"/>
      <c r="B12" s="182"/>
      <c r="C12" s="182"/>
      <c r="D12" s="182"/>
      <c r="E12" s="182"/>
      <c r="F12" s="182"/>
      <c r="G12" s="182"/>
      <c r="H12" s="182"/>
      <c r="I12" s="182"/>
      <c r="J12" s="182"/>
      <c r="K12" s="182"/>
      <c r="L12" s="182"/>
      <c r="M12" s="183"/>
    </row>
  </sheetData>
  <sheetProtection algorithmName="SHA-512" hashValue="7p+m48tsFF0ZW6rbc1Iae53VQy02i5/QRq+tRjwkPvPO9FmW6eCA3h8yoQLjfWpMUYh9d0JIa5QYh7+At1UYJg==" saltValue="1ftCGg6seE7ZmnDjB4agFQ==" spinCount="100000" sheet="1" objects="1" scenarios="1"/>
  <mergeCells count="2">
    <mergeCell ref="A7:M7"/>
    <mergeCell ref="A9:M1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40"/>
  <dimension ref="A1:G85"/>
  <sheetViews>
    <sheetView showGridLines="0" zoomScale="85" zoomScaleNormal="85" workbookViewId="0">
      <selection activeCell="B15" sqref="B15"/>
    </sheetView>
  </sheetViews>
  <sheetFormatPr defaultColWidth="10" defaultRowHeight="13.2" x14ac:dyDescent="0.25"/>
  <cols>
    <col min="1" max="1" width="31.88671875" style="27" customWidth="1"/>
    <col min="2" max="3" width="22.88671875" style="27" customWidth="1"/>
    <col min="4" max="16384" width="10" style="27"/>
  </cols>
  <sheetData>
    <row r="1" spans="1:7" ht="21" x14ac:dyDescent="0.4">
      <c r="A1" s="40" t="s">
        <v>0</v>
      </c>
      <c r="B1" s="41"/>
      <c r="C1" s="41"/>
      <c r="D1" s="41"/>
      <c r="E1" s="41"/>
      <c r="F1" s="41"/>
      <c r="G1" s="41"/>
    </row>
    <row r="2" spans="1:7" ht="15.6" x14ac:dyDescent="0.3">
      <c r="A2" s="42" t="str">
        <f>IF(title="&gt; Enter workbook title here","Enter workbook title in Cover sheet",title)</f>
        <v>Fire_S - Consolidated Factor Spreadsheet</v>
      </c>
      <c r="B2" s="43"/>
      <c r="C2" s="43"/>
      <c r="D2" s="43"/>
      <c r="E2" s="43"/>
      <c r="F2" s="43"/>
      <c r="G2" s="43"/>
    </row>
    <row r="3" spans="1:7" ht="15.6" x14ac:dyDescent="0.3">
      <c r="A3" s="44" t="str">
        <f>TABLE_FACTOR_TYPE&amp;" - x-"&amp;TABLE_SERIES_NUMBER</f>
        <v>CETV - x-212</v>
      </c>
      <c r="B3" s="43"/>
      <c r="C3" s="43"/>
      <c r="D3" s="43"/>
      <c r="E3" s="43"/>
      <c r="F3" s="43"/>
      <c r="G3" s="43"/>
    </row>
    <row r="4" spans="1:7" x14ac:dyDescent="0.25">
      <c r="A4" s="45"/>
    </row>
    <row r="6" spans="1:7" x14ac:dyDescent="0.25">
      <c r="A6" s="77" t="s">
        <v>573</v>
      </c>
      <c r="B6" s="79" t="s">
        <v>574</v>
      </c>
      <c r="C6" s="79"/>
    </row>
    <row r="7" spans="1:7" x14ac:dyDescent="0.25">
      <c r="A7" s="78" t="s">
        <v>575</v>
      </c>
      <c r="B7" s="80" t="s">
        <v>82</v>
      </c>
      <c r="C7" s="80"/>
    </row>
    <row r="8" spans="1:7" x14ac:dyDescent="0.25">
      <c r="A8" s="78" t="s">
        <v>285</v>
      </c>
      <c r="B8" s="80">
        <v>2015</v>
      </c>
      <c r="C8" s="80"/>
    </row>
    <row r="9" spans="1:7" x14ac:dyDescent="0.25">
      <c r="A9" s="78" t="s">
        <v>286</v>
      </c>
      <c r="B9" s="80" t="s">
        <v>302</v>
      </c>
      <c r="C9" s="80"/>
    </row>
    <row r="10" spans="1:7" x14ac:dyDescent="0.25">
      <c r="A10" s="78" t="s">
        <v>6</v>
      </c>
      <c r="B10" s="80" t="s">
        <v>350</v>
      </c>
      <c r="C10" s="80"/>
    </row>
    <row r="11" spans="1:7" x14ac:dyDescent="0.25">
      <c r="A11" s="78" t="s">
        <v>287</v>
      </c>
      <c r="B11" s="80" t="s">
        <v>304</v>
      </c>
      <c r="C11" s="80"/>
    </row>
    <row r="12" spans="1:7" x14ac:dyDescent="0.25">
      <c r="A12" s="78" t="s">
        <v>288</v>
      </c>
      <c r="B12" s="80" t="s">
        <v>305</v>
      </c>
      <c r="C12" s="80"/>
    </row>
    <row r="13" spans="1:7" x14ac:dyDescent="0.25">
      <c r="A13" s="78" t="s">
        <v>582</v>
      </c>
      <c r="B13" s="80">
        <v>0</v>
      </c>
      <c r="C13" s="80"/>
    </row>
    <row r="14" spans="1:7" x14ac:dyDescent="0.25">
      <c r="A14" s="78" t="s">
        <v>290</v>
      </c>
      <c r="B14" s="80">
        <v>212</v>
      </c>
      <c r="C14" s="80"/>
    </row>
    <row r="15" spans="1:7" x14ac:dyDescent="0.25">
      <c r="A15" s="78" t="s">
        <v>585</v>
      </c>
      <c r="B15" s="80" t="s">
        <v>674</v>
      </c>
      <c r="C15" s="80"/>
    </row>
    <row r="16" spans="1:7" x14ac:dyDescent="0.25">
      <c r="A16" s="78" t="s">
        <v>292</v>
      </c>
      <c r="B16" s="80" t="s">
        <v>352</v>
      </c>
      <c r="C16" s="80"/>
    </row>
    <row r="17" spans="1:3" ht="51" customHeight="1" x14ac:dyDescent="0.25">
      <c r="A17" s="78" t="s">
        <v>657</v>
      </c>
      <c r="B17" s="80" t="s">
        <v>338</v>
      </c>
      <c r="C17" s="80"/>
    </row>
    <row r="18" spans="1:3" x14ac:dyDescent="0.25">
      <c r="A18" s="78" t="s">
        <v>589</v>
      </c>
      <c r="B18" s="87">
        <v>45070</v>
      </c>
      <c r="C18" s="80"/>
    </row>
    <row r="19" spans="1:3" x14ac:dyDescent="0.25">
      <c r="A19" s="78" t="s">
        <v>295</v>
      </c>
      <c r="B19" s="87">
        <v>45014</v>
      </c>
      <c r="C19" s="80"/>
    </row>
    <row r="20" spans="1:3" x14ac:dyDescent="0.25">
      <c r="A20" s="78" t="s">
        <v>297</v>
      </c>
      <c r="B20" s="80" t="s">
        <v>310</v>
      </c>
      <c r="C20" s="80"/>
    </row>
    <row r="21" spans="1:3" x14ac:dyDescent="0.25">
      <c r="A21" s="168" t="s">
        <v>658</v>
      </c>
      <c r="B21" s="80" t="s">
        <v>309</v>
      </c>
      <c r="C21" s="80"/>
    </row>
    <row r="23" spans="1:3" x14ac:dyDescent="0.25">
      <c r="B23" s="95" t="str">
        <f>HYPERLINK("#'Factor List'!A1","Back to Factor List")</f>
        <v>Back to Factor List</v>
      </c>
    </row>
    <row r="24" spans="1:3" x14ac:dyDescent="0.25">
      <c r="B24" s="95" t="str">
        <f>HYPERLINK("#'Assumptions'!A1","Assumptions")</f>
        <v>Assumptions</v>
      </c>
    </row>
    <row r="26" spans="1:3" ht="39.6" x14ac:dyDescent="0.25">
      <c r="A26" s="91" t="s">
        <v>659</v>
      </c>
      <c r="B26" s="91" t="s">
        <v>667</v>
      </c>
      <c r="C26" s="91" t="s">
        <v>661</v>
      </c>
    </row>
    <row r="27" spans="1:3" x14ac:dyDescent="0.25">
      <c r="A27" s="92">
        <v>16</v>
      </c>
      <c r="B27" s="93">
        <v>7.24</v>
      </c>
      <c r="C27" s="93">
        <v>2.33</v>
      </c>
    </row>
    <row r="28" spans="1:3" x14ac:dyDescent="0.25">
      <c r="A28" s="92">
        <v>17</v>
      </c>
      <c r="B28" s="93">
        <v>7.33</v>
      </c>
      <c r="C28" s="93">
        <v>2.52</v>
      </c>
    </row>
    <row r="29" spans="1:3" x14ac:dyDescent="0.25">
      <c r="A29" s="92">
        <v>18</v>
      </c>
      <c r="B29" s="93">
        <v>7.43</v>
      </c>
      <c r="C29" s="93">
        <v>2.71</v>
      </c>
    </row>
    <row r="30" spans="1:3" x14ac:dyDescent="0.25">
      <c r="A30" s="92">
        <v>19</v>
      </c>
      <c r="B30" s="93">
        <v>7.53</v>
      </c>
      <c r="C30" s="93">
        <v>2.83</v>
      </c>
    </row>
    <row r="31" spans="1:3" x14ac:dyDescent="0.25">
      <c r="A31" s="92">
        <v>20</v>
      </c>
      <c r="B31" s="93">
        <v>7.63</v>
      </c>
      <c r="C31" s="93">
        <v>2.88</v>
      </c>
    </row>
    <row r="32" spans="1:3" x14ac:dyDescent="0.25">
      <c r="A32" s="92">
        <v>21</v>
      </c>
      <c r="B32" s="93">
        <v>7.73</v>
      </c>
      <c r="C32" s="93">
        <v>2.93</v>
      </c>
    </row>
    <row r="33" spans="1:3" x14ac:dyDescent="0.25">
      <c r="A33" s="92">
        <v>22</v>
      </c>
      <c r="B33" s="93">
        <v>7.83</v>
      </c>
      <c r="C33" s="93">
        <v>2.97</v>
      </c>
    </row>
    <row r="34" spans="1:3" x14ac:dyDescent="0.25">
      <c r="A34" s="92">
        <v>23</v>
      </c>
      <c r="B34" s="93">
        <v>7.94</v>
      </c>
      <c r="C34" s="93">
        <v>3.02</v>
      </c>
    </row>
    <row r="35" spans="1:3" x14ac:dyDescent="0.25">
      <c r="A35" s="92">
        <v>24</v>
      </c>
      <c r="B35" s="93">
        <v>8.0500000000000007</v>
      </c>
      <c r="C35" s="93">
        <v>3.07</v>
      </c>
    </row>
    <row r="36" spans="1:3" x14ac:dyDescent="0.25">
      <c r="A36" s="92">
        <v>25</v>
      </c>
      <c r="B36" s="93">
        <v>8.15</v>
      </c>
      <c r="C36" s="93">
        <v>3.12</v>
      </c>
    </row>
    <row r="37" spans="1:3" x14ac:dyDescent="0.25">
      <c r="A37" s="92">
        <v>26</v>
      </c>
      <c r="B37" s="93">
        <v>8.26</v>
      </c>
      <c r="C37" s="93">
        <v>3.17</v>
      </c>
    </row>
    <row r="38" spans="1:3" x14ac:dyDescent="0.25">
      <c r="A38" s="92">
        <v>27</v>
      </c>
      <c r="B38" s="93">
        <v>8.3699999999999992</v>
      </c>
      <c r="C38" s="93">
        <v>3.22</v>
      </c>
    </row>
    <row r="39" spans="1:3" x14ac:dyDescent="0.25">
      <c r="A39" s="92">
        <v>28</v>
      </c>
      <c r="B39" s="93">
        <v>8.49</v>
      </c>
      <c r="C39" s="93">
        <v>3.27</v>
      </c>
    </row>
    <row r="40" spans="1:3" x14ac:dyDescent="0.25">
      <c r="A40" s="92">
        <v>29</v>
      </c>
      <c r="B40" s="93">
        <v>8.6</v>
      </c>
      <c r="C40" s="93">
        <v>3.32</v>
      </c>
    </row>
    <row r="41" spans="1:3" x14ac:dyDescent="0.25">
      <c r="A41" s="92">
        <v>30</v>
      </c>
      <c r="B41" s="93">
        <v>8.7200000000000006</v>
      </c>
      <c r="C41" s="93">
        <v>3.36</v>
      </c>
    </row>
    <row r="42" spans="1:3" x14ac:dyDescent="0.25">
      <c r="A42" s="92">
        <v>31</v>
      </c>
      <c r="B42" s="93">
        <v>8.84</v>
      </c>
      <c r="C42" s="93">
        <v>3.41</v>
      </c>
    </row>
    <row r="43" spans="1:3" x14ac:dyDescent="0.25">
      <c r="A43" s="92">
        <v>32</v>
      </c>
      <c r="B43" s="93">
        <v>8.9600000000000009</v>
      </c>
      <c r="C43" s="93">
        <v>3.46</v>
      </c>
    </row>
    <row r="44" spans="1:3" x14ac:dyDescent="0.25">
      <c r="A44" s="92">
        <v>33</v>
      </c>
      <c r="B44" s="93">
        <v>9.08</v>
      </c>
      <c r="C44" s="93">
        <v>3.51</v>
      </c>
    </row>
    <row r="45" spans="1:3" x14ac:dyDescent="0.25">
      <c r="A45" s="92">
        <v>34</v>
      </c>
      <c r="B45" s="93">
        <v>9.1999999999999993</v>
      </c>
      <c r="C45" s="93">
        <v>3.55</v>
      </c>
    </row>
    <row r="46" spans="1:3" x14ac:dyDescent="0.25">
      <c r="A46" s="92">
        <v>35</v>
      </c>
      <c r="B46" s="93">
        <v>9.33</v>
      </c>
      <c r="C46" s="93">
        <v>3.6</v>
      </c>
    </row>
    <row r="47" spans="1:3" x14ac:dyDescent="0.25">
      <c r="A47" s="92">
        <v>36</v>
      </c>
      <c r="B47" s="93">
        <v>9.4600000000000009</v>
      </c>
      <c r="C47" s="93">
        <v>3.64</v>
      </c>
    </row>
    <row r="48" spans="1:3" x14ac:dyDescent="0.25">
      <c r="A48" s="92">
        <v>37</v>
      </c>
      <c r="B48" s="93">
        <v>9.59</v>
      </c>
      <c r="C48" s="93">
        <v>3.69</v>
      </c>
    </row>
    <row r="49" spans="1:3" x14ac:dyDescent="0.25">
      <c r="A49" s="92">
        <v>38</v>
      </c>
      <c r="B49" s="93">
        <v>9.7200000000000006</v>
      </c>
      <c r="C49" s="93">
        <v>3.73</v>
      </c>
    </row>
    <row r="50" spans="1:3" x14ac:dyDescent="0.25">
      <c r="A50" s="92">
        <v>39</v>
      </c>
      <c r="B50" s="93">
        <v>9.86</v>
      </c>
      <c r="C50" s="93">
        <v>3.78</v>
      </c>
    </row>
    <row r="51" spans="1:3" x14ac:dyDescent="0.25">
      <c r="A51" s="92">
        <v>40</v>
      </c>
      <c r="B51" s="93">
        <v>10</v>
      </c>
      <c r="C51" s="93">
        <v>3.82</v>
      </c>
    </row>
    <row r="52" spans="1:3" x14ac:dyDescent="0.25">
      <c r="A52" s="92">
        <v>41</v>
      </c>
      <c r="B52" s="93">
        <v>10.14</v>
      </c>
      <c r="C52" s="93">
        <v>3.86</v>
      </c>
    </row>
    <row r="53" spans="1:3" x14ac:dyDescent="0.25">
      <c r="A53" s="92">
        <v>42</v>
      </c>
      <c r="B53" s="93">
        <v>10.28</v>
      </c>
      <c r="C53" s="93">
        <v>3.9</v>
      </c>
    </row>
    <row r="54" spans="1:3" x14ac:dyDescent="0.25">
      <c r="A54" s="92">
        <v>43</v>
      </c>
      <c r="B54" s="93">
        <v>10.43</v>
      </c>
      <c r="C54" s="93">
        <v>3.94</v>
      </c>
    </row>
    <row r="55" spans="1:3" x14ac:dyDescent="0.25">
      <c r="A55" s="92">
        <v>44</v>
      </c>
      <c r="B55" s="93">
        <v>10.58</v>
      </c>
      <c r="C55" s="93">
        <v>3.97</v>
      </c>
    </row>
    <row r="56" spans="1:3" x14ac:dyDescent="0.25">
      <c r="A56" s="92">
        <v>45</v>
      </c>
      <c r="B56" s="93">
        <v>10.74</v>
      </c>
      <c r="C56" s="93">
        <v>4.01</v>
      </c>
    </row>
    <row r="57" spans="1:3" x14ac:dyDescent="0.25">
      <c r="A57" s="92">
        <v>46</v>
      </c>
      <c r="B57" s="93">
        <v>10.9</v>
      </c>
      <c r="C57" s="93">
        <v>4.04</v>
      </c>
    </row>
    <row r="58" spans="1:3" x14ac:dyDescent="0.25">
      <c r="A58" s="92">
        <v>47</v>
      </c>
      <c r="B58" s="93">
        <v>11.06</v>
      </c>
      <c r="C58" s="93">
        <v>4.07</v>
      </c>
    </row>
    <row r="59" spans="1:3" x14ac:dyDescent="0.25">
      <c r="A59" s="92">
        <v>48</v>
      </c>
      <c r="B59" s="93">
        <v>11.22</v>
      </c>
      <c r="C59" s="93">
        <v>4.0999999999999996</v>
      </c>
    </row>
    <row r="60" spans="1:3" x14ac:dyDescent="0.25">
      <c r="A60" s="92">
        <v>49</v>
      </c>
      <c r="B60" s="93">
        <v>11.4</v>
      </c>
      <c r="C60" s="93">
        <v>4.13</v>
      </c>
    </row>
    <row r="61" spans="1:3" x14ac:dyDescent="0.25">
      <c r="A61" s="92">
        <v>50</v>
      </c>
      <c r="B61" s="93">
        <v>11.57</v>
      </c>
      <c r="C61" s="93">
        <v>4.1500000000000004</v>
      </c>
    </row>
    <row r="62" spans="1:3" x14ac:dyDescent="0.25">
      <c r="A62" s="92">
        <v>51</v>
      </c>
      <c r="B62" s="93">
        <v>11.75</v>
      </c>
      <c r="C62" s="93">
        <v>4.18</v>
      </c>
    </row>
    <row r="63" spans="1:3" x14ac:dyDescent="0.25">
      <c r="A63" s="92">
        <v>52</v>
      </c>
      <c r="B63" s="93">
        <v>11.94</v>
      </c>
      <c r="C63" s="93">
        <v>4.2</v>
      </c>
    </row>
    <row r="64" spans="1:3" x14ac:dyDescent="0.25">
      <c r="A64" s="92">
        <v>53</v>
      </c>
      <c r="B64" s="93">
        <v>12.13</v>
      </c>
      <c r="C64" s="93">
        <v>4.22</v>
      </c>
    </row>
    <row r="65" spans="1:3" x14ac:dyDescent="0.25">
      <c r="A65" s="92">
        <v>54</v>
      </c>
      <c r="B65" s="93">
        <v>12.33</v>
      </c>
      <c r="C65" s="93">
        <v>4.24</v>
      </c>
    </row>
    <row r="66" spans="1:3" x14ac:dyDescent="0.25">
      <c r="A66" s="92">
        <v>55</v>
      </c>
      <c r="B66" s="93">
        <v>12.53</v>
      </c>
      <c r="C66" s="93">
        <v>4.25</v>
      </c>
    </row>
    <row r="67" spans="1:3" x14ac:dyDescent="0.25">
      <c r="A67" s="92">
        <v>56</v>
      </c>
      <c r="B67" s="93">
        <v>12.74</v>
      </c>
      <c r="C67" s="93">
        <v>4.2699999999999996</v>
      </c>
    </row>
    <row r="68" spans="1:3" x14ac:dyDescent="0.25">
      <c r="A68" s="92">
        <v>57</v>
      </c>
      <c r="B68" s="93">
        <v>12.96</v>
      </c>
      <c r="C68" s="93">
        <v>4.28</v>
      </c>
    </row>
    <row r="69" spans="1:3" x14ac:dyDescent="0.25">
      <c r="A69" s="92">
        <v>58</v>
      </c>
      <c r="B69" s="93">
        <v>13.18</v>
      </c>
      <c r="C69" s="93">
        <v>4.28</v>
      </c>
    </row>
    <row r="70" spans="1:3" x14ac:dyDescent="0.25">
      <c r="A70" s="92">
        <v>59</v>
      </c>
      <c r="B70" s="93">
        <v>13.42</v>
      </c>
      <c r="C70" s="93">
        <v>4.29</v>
      </c>
    </row>
    <row r="71" spans="1:3" x14ac:dyDescent="0.25">
      <c r="A71" s="92">
        <v>60</v>
      </c>
      <c r="B71" s="93">
        <v>13.67</v>
      </c>
      <c r="C71" s="93">
        <v>4.29</v>
      </c>
    </row>
    <row r="72" spans="1:3" x14ac:dyDescent="0.25">
      <c r="A72" s="92">
        <v>61</v>
      </c>
      <c r="B72" s="93">
        <v>13.93</v>
      </c>
      <c r="C72" s="93">
        <v>4.28</v>
      </c>
    </row>
    <row r="73" spans="1:3" x14ac:dyDescent="0.25">
      <c r="A73" s="92">
        <v>62</v>
      </c>
      <c r="B73" s="93">
        <v>14.2</v>
      </c>
      <c r="C73" s="93">
        <v>4.2699999999999996</v>
      </c>
    </row>
    <row r="74" spans="1:3" x14ac:dyDescent="0.25">
      <c r="A74" s="92">
        <v>63</v>
      </c>
      <c r="B74" s="93">
        <v>14.49</v>
      </c>
      <c r="C74" s="93">
        <v>4.26</v>
      </c>
    </row>
    <row r="75" spans="1:3" x14ac:dyDescent="0.25">
      <c r="A75" s="92">
        <v>64</v>
      </c>
      <c r="B75" s="93">
        <v>14.79</v>
      </c>
      <c r="C75" s="93">
        <v>4.2300000000000004</v>
      </c>
    </row>
    <row r="76" spans="1:3" x14ac:dyDescent="0.25">
      <c r="A76" s="92">
        <v>65</v>
      </c>
      <c r="B76" s="93">
        <v>15.12</v>
      </c>
      <c r="C76" s="93">
        <v>4.2</v>
      </c>
    </row>
    <row r="77" spans="1:3" x14ac:dyDescent="0.25">
      <c r="A77" s="92">
        <v>66</v>
      </c>
      <c r="B77" s="93">
        <v>15.47</v>
      </c>
      <c r="C77" s="93">
        <v>4.17</v>
      </c>
    </row>
    <row r="78" spans="1:3" x14ac:dyDescent="0.25">
      <c r="A78" s="92">
        <v>67</v>
      </c>
      <c r="B78" s="93">
        <v>15.32</v>
      </c>
      <c r="C78" s="93">
        <v>4.1399999999999997</v>
      </c>
    </row>
    <row r="79" spans="1:3" x14ac:dyDescent="0.25">
      <c r="A79" s="92">
        <v>68</v>
      </c>
      <c r="B79" s="93">
        <v>14.65</v>
      </c>
      <c r="C79" s="93">
        <v>4.12</v>
      </c>
    </row>
    <row r="80" spans="1:3" x14ac:dyDescent="0.25">
      <c r="A80" s="92">
        <v>69</v>
      </c>
      <c r="B80" s="93">
        <v>13.99</v>
      </c>
      <c r="C80" s="93">
        <v>4.05</v>
      </c>
    </row>
    <row r="81" spans="1:3" x14ac:dyDescent="0.25">
      <c r="A81" s="92">
        <v>70</v>
      </c>
      <c r="B81" s="93">
        <v>13.34</v>
      </c>
      <c r="C81" s="93">
        <v>3.97</v>
      </c>
    </row>
    <row r="82" spans="1:3" x14ac:dyDescent="0.25">
      <c r="A82" s="92">
        <v>71</v>
      </c>
      <c r="B82" s="93">
        <v>12.7</v>
      </c>
      <c r="C82" s="93">
        <v>3.94</v>
      </c>
    </row>
    <row r="83" spans="1:3" x14ac:dyDescent="0.25">
      <c r="A83" s="92">
        <v>72</v>
      </c>
      <c r="B83" s="93">
        <v>12.08</v>
      </c>
      <c r="C83" s="93">
        <v>3.9</v>
      </c>
    </row>
    <row r="84" spans="1:3" x14ac:dyDescent="0.25">
      <c r="A84" s="92">
        <v>73</v>
      </c>
      <c r="B84" s="93">
        <v>11.47</v>
      </c>
      <c r="C84" s="93">
        <v>3.86</v>
      </c>
    </row>
    <row r="85" spans="1:3" x14ac:dyDescent="0.25">
      <c r="A85" s="92">
        <v>74</v>
      </c>
      <c r="B85" s="93">
        <v>10.86</v>
      </c>
      <c r="C85" s="93">
        <v>3.68</v>
      </c>
    </row>
  </sheetData>
  <sheetProtection algorithmName="SHA-512" hashValue="yycDI+OlmT6RUktV3YkixqvxQv8ykHCnsVjOX/DdjERW+Ud4T3T40PlZDGgpMn2qxX1rKAzADENkuljw3nYM9g==" saltValue="OPEvQDag96KafNgONMOZ8w==" spinCount="100000" sheet="1" objects="1" scenarios="1"/>
  <conditionalFormatting sqref="A6:A16 A18:A20">
    <cfRule type="expression" dxfId="1089" priority="21" stopIfTrue="1">
      <formula>MOD(ROW(),2)=0</formula>
    </cfRule>
    <cfRule type="expression" dxfId="1088" priority="22" stopIfTrue="1">
      <formula>MOD(ROW(),2)&lt;&gt;0</formula>
    </cfRule>
  </conditionalFormatting>
  <conditionalFormatting sqref="B6:C16 B17 C18:C21">
    <cfRule type="expression" dxfId="1087" priority="23" stopIfTrue="1">
      <formula>MOD(ROW(),2)=0</formula>
    </cfRule>
    <cfRule type="expression" dxfId="1086" priority="24" stopIfTrue="1">
      <formula>MOD(ROW(),2)&lt;&gt;0</formula>
    </cfRule>
  </conditionalFormatting>
  <conditionalFormatting sqref="A26:A85">
    <cfRule type="expression" dxfId="1085" priority="13" stopIfTrue="1">
      <formula>MOD(ROW(),2)=0</formula>
    </cfRule>
    <cfRule type="expression" dxfId="1084" priority="14" stopIfTrue="1">
      <formula>MOD(ROW(),2)&lt;&gt;0</formula>
    </cfRule>
  </conditionalFormatting>
  <conditionalFormatting sqref="B26:C85">
    <cfRule type="expression" dxfId="1083" priority="15" stopIfTrue="1">
      <formula>MOD(ROW(),2)=0</formula>
    </cfRule>
    <cfRule type="expression" dxfId="1082" priority="16" stopIfTrue="1">
      <formula>MOD(ROW(),2)&lt;&gt;0</formula>
    </cfRule>
  </conditionalFormatting>
  <conditionalFormatting sqref="B18:B21">
    <cfRule type="expression" dxfId="1081" priority="11" stopIfTrue="1">
      <formula>MOD(ROW(),2)=0</formula>
    </cfRule>
    <cfRule type="expression" dxfId="1080" priority="12" stopIfTrue="1">
      <formula>MOD(ROW(),2)&lt;&gt;0</formula>
    </cfRule>
  </conditionalFormatting>
  <conditionalFormatting sqref="C17">
    <cfRule type="expression" dxfId="1079" priority="9" stopIfTrue="1">
      <formula>MOD(ROW(),2)=0</formula>
    </cfRule>
    <cfRule type="expression" dxfId="1078" priority="10" stopIfTrue="1">
      <formula>MOD(ROW(),2)&lt;&gt;0</formula>
    </cfRule>
  </conditionalFormatting>
  <conditionalFormatting sqref="A17">
    <cfRule type="expression" dxfId="1077" priority="7" stopIfTrue="1">
      <formula>MOD(ROW(),2)=0</formula>
    </cfRule>
    <cfRule type="expression" dxfId="1076" priority="8" stopIfTrue="1">
      <formula>MOD(ROW(),2)&lt;&gt;0</formula>
    </cfRule>
  </conditionalFormatting>
  <conditionalFormatting sqref="A21">
    <cfRule type="expression" dxfId="1075" priority="3" stopIfTrue="1">
      <formula>MOD(ROW(),2)=0</formula>
    </cfRule>
    <cfRule type="expression" dxfId="107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41"/>
  <dimension ref="A1:G85"/>
  <sheetViews>
    <sheetView showGridLines="0" zoomScale="85" zoomScaleNormal="85" workbookViewId="0">
      <selection activeCell="B15" sqref="B15"/>
    </sheetView>
  </sheetViews>
  <sheetFormatPr defaultColWidth="10" defaultRowHeight="13.2" x14ac:dyDescent="0.25"/>
  <cols>
    <col min="1" max="1" width="31.88671875" style="27" customWidth="1"/>
    <col min="2" max="3" width="22.88671875" style="27" customWidth="1"/>
    <col min="4" max="16384" width="10" style="27"/>
  </cols>
  <sheetData>
    <row r="1" spans="1:7" ht="21" x14ac:dyDescent="0.4">
      <c r="A1" s="40" t="s">
        <v>0</v>
      </c>
      <c r="B1" s="41"/>
      <c r="C1" s="41"/>
      <c r="D1" s="41"/>
      <c r="E1" s="41"/>
      <c r="F1" s="41"/>
      <c r="G1" s="41"/>
    </row>
    <row r="2" spans="1:7" ht="15.6" x14ac:dyDescent="0.3">
      <c r="A2" s="42" t="str">
        <f>IF(title="&gt; Enter workbook title here","Enter workbook title in Cover sheet",title)</f>
        <v>Fire_S - Consolidated Factor Spreadsheet</v>
      </c>
      <c r="B2" s="43"/>
      <c r="C2" s="43"/>
      <c r="D2" s="43"/>
      <c r="E2" s="43"/>
      <c r="F2" s="43"/>
      <c r="G2" s="43"/>
    </row>
    <row r="3" spans="1:7" ht="15.6" x14ac:dyDescent="0.3">
      <c r="A3" s="44" t="str">
        <f>TABLE_FACTOR_TYPE&amp;" - x-"&amp;TABLE_SERIES_NUMBER</f>
        <v>CETV - x-213</v>
      </c>
      <c r="B3" s="43"/>
      <c r="C3" s="43"/>
      <c r="D3" s="43"/>
      <c r="E3" s="43"/>
      <c r="F3" s="43"/>
      <c r="G3" s="43"/>
    </row>
    <row r="4" spans="1:7" x14ac:dyDescent="0.25">
      <c r="A4" s="45"/>
    </row>
    <row r="6" spans="1:7" x14ac:dyDescent="0.25">
      <c r="A6" s="77" t="s">
        <v>573</v>
      </c>
      <c r="B6" s="79" t="s">
        <v>574</v>
      </c>
      <c r="C6" s="79"/>
    </row>
    <row r="7" spans="1:7" x14ac:dyDescent="0.25">
      <c r="A7" s="78" t="s">
        <v>575</v>
      </c>
      <c r="B7" s="80" t="s">
        <v>82</v>
      </c>
      <c r="C7" s="80"/>
    </row>
    <row r="8" spans="1:7" x14ac:dyDescent="0.25">
      <c r="A8" s="78" t="s">
        <v>285</v>
      </c>
      <c r="B8" s="80">
        <v>2015</v>
      </c>
      <c r="C8" s="80"/>
    </row>
    <row r="9" spans="1:7" x14ac:dyDescent="0.25">
      <c r="A9" s="78" t="s">
        <v>286</v>
      </c>
      <c r="B9" s="80" t="s">
        <v>302</v>
      </c>
      <c r="C9" s="80"/>
    </row>
    <row r="10" spans="1:7" x14ac:dyDescent="0.25">
      <c r="A10" s="78" t="s">
        <v>6</v>
      </c>
      <c r="B10" s="80" t="s">
        <v>350</v>
      </c>
      <c r="C10" s="80"/>
    </row>
    <row r="11" spans="1:7" x14ac:dyDescent="0.25">
      <c r="A11" s="78" t="s">
        <v>287</v>
      </c>
      <c r="B11" s="80" t="s">
        <v>314</v>
      </c>
      <c r="C11" s="80"/>
    </row>
    <row r="12" spans="1:7" x14ac:dyDescent="0.25">
      <c r="A12" s="78" t="s">
        <v>288</v>
      </c>
      <c r="B12" s="80" t="s">
        <v>305</v>
      </c>
      <c r="C12" s="80"/>
    </row>
    <row r="13" spans="1:7" x14ac:dyDescent="0.25">
      <c r="A13" s="78" t="s">
        <v>582</v>
      </c>
      <c r="B13" s="80">
        <v>0</v>
      </c>
      <c r="C13" s="80"/>
    </row>
    <row r="14" spans="1:7" x14ac:dyDescent="0.25">
      <c r="A14" s="78" t="s">
        <v>290</v>
      </c>
      <c r="B14" s="80">
        <v>213</v>
      </c>
      <c r="C14" s="80"/>
    </row>
    <row r="15" spans="1:7" x14ac:dyDescent="0.25">
      <c r="A15" s="78" t="s">
        <v>585</v>
      </c>
      <c r="B15" s="80" t="s">
        <v>675</v>
      </c>
      <c r="C15" s="80"/>
    </row>
    <row r="16" spans="1:7" x14ac:dyDescent="0.25">
      <c r="A16" s="78" t="s">
        <v>292</v>
      </c>
      <c r="B16" s="80" t="s">
        <v>355</v>
      </c>
      <c r="C16" s="80"/>
    </row>
    <row r="17" spans="1:3" ht="51" customHeight="1" x14ac:dyDescent="0.25">
      <c r="A17" s="78" t="s">
        <v>657</v>
      </c>
      <c r="B17" s="80" t="s">
        <v>338</v>
      </c>
      <c r="C17" s="80"/>
    </row>
    <row r="18" spans="1:3" x14ac:dyDescent="0.25">
      <c r="A18" s="78" t="s">
        <v>589</v>
      </c>
      <c r="B18" s="87">
        <v>45070</v>
      </c>
      <c r="C18" s="80"/>
    </row>
    <row r="19" spans="1:3" x14ac:dyDescent="0.25">
      <c r="A19" s="78" t="s">
        <v>295</v>
      </c>
      <c r="B19" s="87">
        <v>45014</v>
      </c>
      <c r="C19" s="80"/>
    </row>
    <row r="20" spans="1:3" x14ac:dyDescent="0.25">
      <c r="A20" s="78" t="s">
        <v>297</v>
      </c>
      <c r="B20" s="80" t="s">
        <v>310</v>
      </c>
      <c r="C20" s="80"/>
    </row>
    <row r="21" spans="1:3" x14ac:dyDescent="0.25">
      <c r="A21" s="168" t="s">
        <v>658</v>
      </c>
      <c r="B21" s="80" t="s">
        <v>309</v>
      </c>
      <c r="C21" s="80"/>
    </row>
    <row r="23" spans="1:3" x14ac:dyDescent="0.25">
      <c r="B23" s="95" t="str">
        <f>HYPERLINK("#'Factor List'!A1","Back to Factor List")</f>
        <v>Back to Factor List</v>
      </c>
    </row>
    <row r="24" spans="1:3" x14ac:dyDescent="0.25">
      <c r="B24" s="95" t="str">
        <f>HYPERLINK("#'Assumptions'!A1","Assumptions")</f>
        <v>Assumptions</v>
      </c>
    </row>
    <row r="26" spans="1:3" ht="39.6" x14ac:dyDescent="0.25">
      <c r="A26" s="91" t="s">
        <v>659</v>
      </c>
      <c r="B26" s="91" t="s">
        <v>667</v>
      </c>
      <c r="C26" s="91" t="s">
        <v>661</v>
      </c>
    </row>
    <row r="27" spans="1:3" x14ac:dyDescent="0.25">
      <c r="A27" s="92">
        <v>16</v>
      </c>
      <c r="B27" s="93">
        <v>7.24</v>
      </c>
      <c r="C27" s="93">
        <v>2.33</v>
      </c>
    </row>
    <row r="28" spans="1:3" x14ac:dyDescent="0.25">
      <c r="A28" s="92">
        <v>17</v>
      </c>
      <c r="B28" s="93">
        <v>7.33</v>
      </c>
      <c r="C28" s="93">
        <v>2.52</v>
      </c>
    </row>
    <row r="29" spans="1:3" x14ac:dyDescent="0.25">
      <c r="A29" s="92">
        <v>18</v>
      </c>
      <c r="B29" s="93">
        <v>7.43</v>
      </c>
      <c r="C29" s="93">
        <v>2.71</v>
      </c>
    </row>
    <row r="30" spans="1:3" x14ac:dyDescent="0.25">
      <c r="A30" s="92">
        <v>19</v>
      </c>
      <c r="B30" s="93">
        <v>7.53</v>
      </c>
      <c r="C30" s="93">
        <v>2.83</v>
      </c>
    </row>
    <row r="31" spans="1:3" x14ac:dyDescent="0.25">
      <c r="A31" s="92">
        <v>20</v>
      </c>
      <c r="B31" s="93">
        <v>7.63</v>
      </c>
      <c r="C31" s="93">
        <v>2.88</v>
      </c>
    </row>
    <row r="32" spans="1:3" x14ac:dyDescent="0.25">
      <c r="A32" s="92">
        <v>21</v>
      </c>
      <c r="B32" s="93">
        <v>7.73</v>
      </c>
      <c r="C32" s="93">
        <v>2.93</v>
      </c>
    </row>
    <row r="33" spans="1:3" x14ac:dyDescent="0.25">
      <c r="A33" s="92">
        <v>22</v>
      </c>
      <c r="B33" s="93">
        <v>7.83</v>
      </c>
      <c r="C33" s="93">
        <v>2.97</v>
      </c>
    </row>
    <row r="34" spans="1:3" x14ac:dyDescent="0.25">
      <c r="A34" s="92">
        <v>23</v>
      </c>
      <c r="B34" s="93">
        <v>7.94</v>
      </c>
      <c r="C34" s="93">
        <v>3.02</v>
      </c>
    </row>
    <row r="35" spans="1:3" x14ac:dyDescent="0.25">
      <c r="A35" s="92">
        <v>24</v>
      </c>
      <c r="B35" s="93">
        <v>8.0500000000000007</v>
      </c>
      <c r="C35" s="93">
        <v>3.07</v>
      </c>
    </row>
    <row r="36" spans="1:3" x14ac:dyDescent="0.25">
      <c r="A36" s="92">
        <v>25</v>
      </c>
      <c r="B36" s="93">
        <v>8.15</v>
      </c>
      <c r="C36" s="93">
        <v>3.12</v>
      </c>
    </row>
    <row r="37" spans="1:3" x14ac:dyDescent="0.25">
      <c r="A37" s="92">
        <v>26</v>
      </c>
      <c r="B37" s="93">
        <v>8.26</v>
      </c>
      <c r="C37" s="93">
        <v>3.17</v>
      </c>
    </row>
    <row r="38" spans="1:3" x14ac:dyDescent="0.25">
      <c r="A38" s="92">
        <v>27</v>
      </c>
      <c r="B38" s="93">
        <v>8.3699999999999992</v>
      </c>
      <c r="C38" s="93">
        <v>3.22</v>
      </c>
    </row>
    <row r="39" spans="1:3" x14ac:dyDescent="0.25">
      <c r="A39" s="92">
        <v>28</v>
      </c>
      <c r="B39" s="93">
        <v>8.49</v>
      </c>
      <c r="C39" s="93">
        <v>3.27</v>
      </c>
    </row>
    <row r="40" spans="1:3" x14ac:dyDescent="0.25">
      <c r="A40" s="92">
        <v>29</v>
      </c>
      <c r="B40" s="93">
        <v>8.6</v>
      </c>
      <c r="C40" s="93">
        <v>3.32</v>
      </c>
    </row>
    <row r="41" spans="1:3" x14ac:dyDescent="0.25">
      <c r="A41" s="92">
        <v>30</v>
      </c>
      <c r="B41" s="93">
        <v>8.7200000000000006</v>
      </c>
      <c r="C41" s="93">
        <v>3.36</v>
      </c>
    </row>
    <row r="42" spans="1:3" x14ac:dyDescent="0.25">
      <c r="A42" s="92">
        <v>31</v>
      </c>
      <c r="B42" s="93">
        <v>8.84</v>
      </c>
      <c r="C42" s="93">
        <v>3.41</v>
      </c>
    </row>
    <row r="43" spans="1:3" x14ac:dyDescent="0.25">
      <c r="A43" s="92">
        <v>32</v>
      </c>
      <c r="B43" s="93">
        <v>8.9600000000000009</v>
      </c>
      <c r="C43" s="93">
        <v>3.46</v>
      </c>
    </row>
    <row r="44" spans="1:3" x14ac:dyDescent="0.25">
      <c r="A44" s="92">
        <v>33</v>
      </c>
      <c r="B44" s="93">
        <v>9.08</v>
      </c>
      <c r="C44" s="93">
        <v>3.51</v>
      </c>
    </row>
    <row r="45" spans="1:3" x14ac:dyDescent="0.25">
      <c r="A45" s="92">
        <v>34</v>
      </c>
      <c r="B45" s="93">
        <v>9.1999999999999993</v>
      </c>
      <c r="C45" s="93">
        <v>3.55</v>
      </c>
    </row>
    <row r="46" spans="1:3" x14ac:dyDescent="0.25">
      <c r="A46" s="92">
        <v>35</v>
      </c>
      <c r="B46" s="93">
        <v>9.33</v>
      </c>
      <c r="C46" s="93">
        <v>3.6</v>
      </c>
    </row>
    <row r="47" spans="1:3" x14ac:dyDescent="0.25">
      <c r="A47" s="92">
        <v>36</v>
      </c>
      <c r="B47" s="93">
        <v>9.4600000000000009</v>
      </c>
      <c r="C47" s="93">
        <v>3.64</v>
      </c>
    </row>
    <row r="48" spans="1:3" x14ac:dyDescent="0.25">
      <c r="A48" s="92">
        <v>37</v>
      </c>
      <c r="B48" s="93">
        <v>9.59</v>
      </c>
      <c r="C48" s="93">
        <v>3.69</v>
      </c>
    </row>
    <row r="49" spans="1:3" x14ac:dyDescent="0.25">
      <c r="A49" s="92">
        <v>38</v>
      </c>
      <c r="B49" s="93">
        <v>9.7200000000000006</v>
      </c>
      <c r="C49" s="93">
        <v>3.73</v>
      </c>
    </row>
    <row r="50" spans="1:3" x14ac:dyDescent="0.25">
      <c r="A50" s="92">
        <v>39</v>
      </c>
      <c r="B50" s="93">
        <v>9.86</v>
      </c>
      <c r="C50" s="93">
        <v>3.78</v>
      </c>
    </row>
    <row r="51" spans="1:3" x14ac:dyDescent="0.25">
      <c r="A51" s="92">
        <v>40</v>
      </c>
      <c r="B51" s="93">
        <v>10</v>
      </c>
      <c r="C51" s="93">
        <v>3.82</v>
      </c>
    </row>
    <row r="52" spans="1:3" x14ac:dyDescent="0.25">
      <c r="A52" s="92">
        <v>41</v>
      </c>
      <c r="B52" s="93">
        <v>10.14</v>
      </c>
      <c r="C52" s="93">
        <v>3.86</v>
      </c>
    </row>
    <row r="53" spans="1:3" x14ac:dyDescent="0.25">
      <c r="A53" s="92">
        <v>42</v>
      </c>
      <c r="B53" s="93">
        <v>10.28</v>
      </c>
      <c r="C53" s="93">
        <v>3.9</v>
      </c>
    </row>
    <row r="54" spans="1:3" x14ac:dyDescent="0.25">
      <c r="A54" s="92">
        <v>43</v>
      </c>
      <c r="B54" s="93">
        <v>10.43</v>
      </c>
      <c r="C54" s="93">
        <v>3.94</v>
      </c>
    </row>
    <row r="55" spans="1:3" x14ac:dyDescent="0.25">
      <c r="A55" s="92">
        <v>44</v>
      </c>
      <c r="B55" s="93">
        <v>10.58</v>
      </c>
      <c r="C55" s="93">
        <v>3.97</v>
      </c>
    </row>
    <row r="56" spans="1:3" x14ac:dyDescent="0.25">
      <c r="A56" s="92">
        <v>45</v>
      </c>
      <c r="B56" s="93">
        <v>10.74</v>
      </c>
      <c r="C56" s="93">
        <v>4.01</v>
      </c>
    </row>
    <row r="57" spans="1:3" x14ac:dyDescent="0.25">
      <c r="A57" s="92">
        <v>46</v>
      </c>
      <c r="B57" s="93">
        <v>10.9</v>
      </c>
      <c r="C57" s="93">
        <v>4.04</v>
      </c>
    </row>
    <row r="58" spans="1:3" x14ac:dyDescent="0.25">
      <c r="A58" s="92">
        <v>47</v>
      </c>
      <c r="B58" s="93">
        <v>11.06</v>
      </c>
      <c r="C58" s="93">
        <v>4.07</v>
      </c>
    </row>
    <row r="59" spans="1:3" x14ac:dyDescent="0.25">
      <c r="A59" s="92">
        <v>48</v>
      </c>
      <c r="B59" s="93">
        <v>11.22</v>
      </c>
      <c r="C59" s="93">
        <v>4.0999999999999996</v>
      </c>
    </row>
    <row r="60" spans="1:3" x14ac:dyDescent="0.25">
      <c r="A60" s="92">
        <v>49</v>
      </c>
      <c r="B60" s="93">
        <v>11.4</v>
      </c>
      <c r="C60" s="93">
        <v>4.13</v>
      </c>
    </row>
    <row r="61" spans="1:3" x14ac:dyDescent="0.25">
      <c r="A61" s="92">
        <v>50</v>
      </c>
      <c r="B61" s="93">
        <v>11.57</v>
      </c>
      <c r="C61" s="93">
        <v>4.1500000000000004</v>
      </c>
    </row>
    <row r="62" spans="1:3" x14ac:dyDescent="0.25">
      <c r="A62" s="92">
        <v>51</v>
      </c>
      <c r="B62" s="93">
        <v>11.75</v>
      </c>
      <c r="C62" s="93">
        <v>4.18</v>
      </c>
    </row>
    <row r="63" spans="1:3" x14ac:dyDescent="0.25">
      <c r="A63" s="92">
        <v>52</v>
      </c>
      <c r="B63" s="93">
        <v>11.94</v>
      </c>
      <c r="C63" s="93">
        <v>4.2</v>
      </c>
    </row>
    <row r="64" spans="1:3" x14ac:dyDescent="0.25">
      <c r="A64" s="92">
        <v>53</v>
      </c>
      <c r="B64" s="93">
        <v>12.13</v>
      </c>
      <c r="C64" s="93">
        <v>4.22</v>
      </c>
    </row>
    <row r="65" spans="1:3" x14ac:dyDescent="0.25">
      <c r="A65" s="92">
        <v>54</v>
      </c>
      <c r="B65" s="93">
        <v>12.33</v>
      </c>
      <c r="C65" s="93">
        <v>4.24</v>
      </c>
    </row>
    <row r="66" spans="1:3" x14ac:dyDescent="0.25">
      <c r="A66" s="92">
        <v>55</v>
      </c>
      <c r="B66" s="93">
        <v>12.53</v>
      </c>
      <c r="C66" s="93">
        <v>4.25</v>
      </c>
    </row>
    <row r="67" spans="1:3" x14ac:dyDescent="0.25">
      <c r="A67" s="92">
        <v>56</v>
      </c>
      <c r="B67" s="93">
        <v>12.74</v>
      </c>
      <c r="C67" s="93">
        <v>4.2699999999999996</v>
      </c>
    </row>
    <row r="68" spans="1:3" x14ac:dyDescent="0.25">
      <c r="A68" s="92">
        <v>57</v>
      </c>
      <c r="B68" s="93">
        <v>12.96</v>
      </c>
      <c r="C68" s="93">
        <v>4.28</v>
      </c>
    </row>
    <row r="69" spans="1:3" x14ac:dyDescent="0.25">
      <c r="A69" s="92">
        <v>58</v>
      </c>
      <c r="B69" s="93">
        <v>13.18</v>
      </c>
      <c r="C69" s="93">
        <v>4.28</v>
      </c>
    </row>
    <row r="70" spans="1:3" x14ac:dyDescent="0.25">
      <c r="A70" s="92">
        <v>59</v>
      </c>
      <c r="B70" s="93">
        <v>13.42</v>
      </c>
      <c r="C70" s="93">
        <v>4.29</v>
      </c>
    </row>
    <row r="71" spans="1:3" x14ac:dyDescent="0.25">
      <c r="A71" s="92">
        <v>60</v>
      </c>
      <c r="B71" s="93">
        <v>13.67</v>
      </c>
      <c r="C71" s="93">
        <v>4.29</v>
      </c>
    </row>
    <row r="72" spans="1:3" x14ac:dyDescent="0.25">
      <c r="A72" s="92">
        <v>61</v>
      </c>
      <c r="B72" s="93">
        <v>13.93</v>
      </c>
      <c r="C72" s="93">
        <v>4.28</v>
      </c>
    </row>
    <row r="73" spans="1:3" x14ac:dyDescent="0.25">
      <c r="A73" s="92">
        <v>62</v>
      </c>
      <c r="B73" s="93">
        <v>14.2</v>
      </c>
      <c r="C73" s="93">
        <v>4.2699999999999996</v>
      </c>
    </row>
    <row r="74" spans="1:3" x14ac:dyDescent="0.25">
      <c r="A74" s="92">
        <v>63</v>
      </c>
      <c r="B74" s="93">
        <v>14.49</v>
      </c>
      <c r="C74" s="93">
        <v>4.26</v>
      </c>
    </row>
    <row r="75" spans="1:3" x14ac:dyDescent="0.25">
      <c r="A75" s="92">
        <v>64</v>
      </c>
      <c r="B75" s="93">
        <v>14.79</v>
      </c>
      <c r="C75" s="93">
        <v>4.2300000000000004</v>
      </c>
    </row>
    <row r="76" spans="1:3" x14ac:dyDescent="0.25">
      <c r="A76" s="92">
        <v>65</v>
      </c>
      <c r="B76" s="93">
        <v>15.12</v>
      </c>
      <c r="C76" s="93">
        <v>4.2</v>
      </c>
    </row>
    <row r="77" spans="1:3" x14ac:dyDescent="0.25">
      <c r="A77" s="92">
        <v>66</v>
      </c>
      <c r="B77" s="93">
        <v>15.47</v>
      </c>
      <c r="C77" s="93">
        <v>4.17</v>
      </c>
    </row>
    <row r="78" spans="1:3" x14ac:dyDescent="0.25">
      <c r="A78" s="92">
        <v>67</v>
      </c>
      <c r="B78" s="93">
        <v>15.32</v>
      </c>
      <c r="C78" s="93">
        <v>4.1399999999999997</v>
      </c>
    </row>
    <row r="79" spans="1:3" x14ac:dyDescent="0.25">
      <c r="A79" s="92">
        <v>68</v>
      </c>
      <c r="B79" s="93">
        <v>14.65</v>
      </c>
      <c r="C79" s="93">
        <v>4.12</v>
      </c>
    </row>
    <row r="80" spans="1:3" x14ac:dyDescent="0.25">
      <c r="A80" s="92">
        <v>69</v>
      </c>
      <c r="B80" s="93">
        <v>13.99</v>
      </c>
      <c r="C80" s="93">
        <v>4.05</v>
      </c>
    </row>
    <row r="81" spans="1:3" x14ac:dyDescent="0.25">
      <c r="A81" s="92">
        <v>70</v>
      </c>
      <c r="B81" s="93">
        <v>13.34</v>
      </c>
      <c r="C81" s="93">
        <v>3.97</v>
      </c>
    </row>
    <row r="82" spans="1:3" x14ac:dyDescent="0.25">
      <c r="A82" s="92">
        <v>71</v>
      </c>
      <c r="B82" s="93">
        <v>12.7</v>
      </c>
      <c r="C82" s="93">
        <v>3.94</v>
      </c>
    </row>
    <row r="83" spans="1:3" x14ac:dyDescent="0.25">
      <c r="A83" s="92">
        <v>72</v>
      </c>
      <c r="B83" s="93">
        <v>12.08</v>
      </c>
      <c r="C83" s="93">
        <v>3.9</v>
      </c>
    </row>
    <row r="84" spans="1:3" x14ac:dyDescent="0.25">
      <c r="A84" s="92">
        <v>73</v>
      </c>
      <c r="B84" s="93">
        <v>11.47</v>
      </c>
      <c r="C84" s="93">
        <v>3.86</v>
      </c>
    </row>
    <row r="85" spans="1:3" x14ac:dyDescent="0.25">
      <c r="A85" s="92">
        <v>74</v>
      </c>
      <c r="B85" s="93">
        <v>10.86</v>
      </c>
      <c r="C85" s="93">
        <v>3.68</v>
      </c>
    </row>
  </sheetData>
  <sheetProtection algorithmName="SHA-512" hashValue="bmM+g5OHmlrZVw7wksHZJtXVJs+q+lva8eEAf8gipTsIAi+zeNnQuGLjWRoCKDhHtYiZ8CZ1Ny7QIDVlrQRTGg==" saltValue="yhhUgSWVUgq6hWS7bC+mIQ==" spinCount="100000" sheet="1" objects="1" scenarios="1"/>
  <conditionalFormatting sqref="A6:A16 A18:A20">
    <cfRule type="expression" dxfId="1073" priority="21" stopIfTrue="1">
      <formula>MOD(ROW(),2)=0</formula>
    </cfRule>
    <cfRule type="expression" dxfId="1072" priority="22" stopIfTrue="1">
      <formula>MOD(ROW(),2)&lt;&gt;0</formula>
    </cfRule>
  </conditionalFormatting>
  <conditionalFormatting sqref="B6:C16 B17 C18:C21">
    <cfRule type="expression" dxfId="1071" priority="23" stopIfTrue="1">
      <formula>MOD(ROW(),2)=0</formula>
    </cfRule>
    <cfRule type="expression" dxfId="1070" priority="24" stopIfTrue="1">
      <formula>MOD(ROW(),2)&lt;&gt;0</formula>
    </cfRule>
  </conditionalFormatting>
  <conditionalFormatting sqref="A26:A85">
    <cfRule type="expression" dxfId="1069" priority="13" stopIfTrue="1">
      <formula>MOD(ROW(),2)=0</formula>
    </cfRule>
    <cfRule type="expression" dxfId="1068" priority="14" stopIfTrue="1">
      <formula>MOD(ROW(),2)&lt;&gt;0</formula>
    </cfRule>
  </conditionalFormatting>
  <conditionalFormatting sqref="B26:C85">
    <cfRule type="expression" dxfId="1067" priority="15" stopIfTrue="1">
      <formula>MOD(ROW(),2)=0</formula>
    </cfRule>
    <cfRule type="expression" dxfId="1066" priority="16" stopIfTrue="1">
      <formula>MOD(ROW(),2)&lt;&gt;0</formula>
    </cfRule>
  </conditionalFormatting>
  <conditionalFormatting sqref="B18:B21">
    <cfRule type="expression" dxfId="1065" priority="11" stopIfTrue="1">
      <formula>MOD(ROW(),2)=0</formula>
    </cfRule>
    <cfRule type="expression" dxfId="1064" priority="12" stopIfTrue="1">
      <formula>MOD(ROW(),2)&lt;&gt;0</formula>
    </cfRule>
  </conditionalFormatting>
  <conditionalFormatting sqref="C17">
    <cfRule type="expression" dxfId="1063" priority="9" stopIfTrue="1">
      <formula>MOD(ROW(),2)=0</formula>
    </cfRule>
    <cfRule type="expression" dxfId="1062" priority="10" stopIfTrue="1">
      <formula>MOD(ROW(),2)&lt;&gt;0</formula>
    </cfRule>
  </conditionalFormatting>
  <conditionalFormatting sqref="A17">
    <cfRule type="expression" dxfId="1061" priority="7" stopIfTrue="1">
      <formula>MOD(ROW(),2)=0</formula>
    </cfRule>
    <cfRule type="expression" dxfId="1060" priority="8" stopIfTrue="1">
      <formula>MOD(ROW(),2)&lt;&gt;0</formula>
    </cfRule>
  </conditionalFormatting>
  <conditionalFormatting sqref="A21">
    <cfRule type="expression" dxfId="1059" priority="3" stopIfTrue="1">
      <formula>MOD(ROW(),2)=0</formula>
    </cfRule>
    <cfRule type="expression" dxfId="105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42"/>
  <dimension ref="A1:G85"/>
  <sheetViews>
    <sheetView showGridLines="0" zoomScale="85" zoomScaleNormal="85" workbookViewId="0">
      <selection activeCell="B15" sqref="B15"/>
    </sheetView>
  </sheetViews>
  <sheetFormatPr defaultColWidth="10" defaultRowHeight="13.2" x14ac:dyDescent="0.25"/>
  <cols>
    <col min="1" max="1" width="31.88671875" style="27" customWidth="1"/>
    <col min="2" max="3" width="22.88671875" style="27" customWidth="1"/>
    <col min="4" max="16384" width="10" style="27"/>
  </cols>
  <sheetData>
    <row r="1" spans="1:7" ht="21" x14ac:dyDescent="0.4">
      <c r="A1" s="40" t="s">
        <v>0</v>
      </c>
      <c r="B1" s="41"/>
      <c r="C1" s="41"/>
      <c r="D1" s="41"/>
      <c r="E1" s="41"/>
      <c r="F1" s="41"/>
      <c r="G1" s="41"/>
    </row>
    <row r="2" spans="1:7" ht="15.6" x14ac:dyDescent="0.3">
      <c r="A2" s="42" t="str">
        <f>IF(title="&gt; Enter workbook title here","Enter workbook title in Cover sheet",title)</f>
        <v>Fire_S - Consolidated Factor Spreadsheet</v>
      </c>
      <c r="B2" s="43"/>
      <c r="C2" s="43"/>
      <c r="D2" s="43"/>
      <c r="E2" s="43"/>
      <c r="F2" s="43"/>
      <c r="G2" s="43"/>
    </row>
    <row r="3" spans="1:7" ht="15.6" x14ac:dyDescent="0.3">
      <c r="A3" s="44" t="str">
        <f>TABLE_FACTOR_TYPE&amp;" - x-"&amp;TABLE_SERIES_NUMBER</f>
        <v>CETV - x-214</v>
      </c>
      <c r="B3" s="43"/>
      <c r="C3" s="43"/>
      <c r="D3" s="43"/>
      <c r="E3" s="43"/>
      <c r="F3" s="43"/>
      <c r="G3" s="43"/>
    </row>
    <row r="4" spans="1:7" x14ac:dyDescent="0.25">
      <c r="A4" s="45"/>
    </row>
    <row r="6" spans="1:7" x14ac:dyDescent="0.25">
      <c r="A6" s="77" t="s">
        <v>573</v>
      </c>
      <c r="B6" s="79" t="s">
        <v>574</v>
      </c>
      <c r="C6" s="79"/>
    </row>
    <row r="7" spans="1:7" x14ac:dyDescent="0.25">
      <c r="A7" s="78" t="s">
        <v>575</v>
      </c>
      <c r="B7" s="80" t="s">
        <v>82</v>
      </c>
      <c r="C7" s="80"/>
    </row>
    <row r="8" spans="1:7" x14ac:dyDescent="0.25">
      <c r="A8" s="78" t="s">
        <v>285</v>
      </c>
      <c r="B8" s="80">
        <v>2015</v>
      </c>
      <c r="C8" s="80"/>
    </row>
    <row r="9" spans="1:7" x14ac:dyDescent="0.25">
      <c r="A9" s="78" t="s">
        <v>286</v>
      </c>
      <c r="B9" s="80" t="s">
        <v>302</v>
      </c>
      <c r="C9" s="80"/>
    </row>
    <row r="10" spans="1:7" x14ac:dyDescent="0.25">
      <c r="A10" s="78" t="s">
        <v>6</v>
      </c>
      <c r="B10" s="80" t="s">
        <v>357</v>
      </c>
      <c r="C10" s="80"/>
    </row>
    <row r="11" spans="1:7" x14ac:dyDescent="0.25">
      <c r="A11" s="78" t="s">
        <v>287</v>
      </c>
      <c r="B11" s="80" t="s">
        <v>304</v>
      </c>
      <c r="C11" s="80"/>
    </row>
    <row r="12" spans="1:7" x14ac:dyDescent="0.25">
      <c r="A12" s="78" t="s">
        <v>288</v>
      </c>
      <c r="B12" s="80" t="s">
        <v>305</v>
      </c>
      <c r="C12" s="80"/>
    </row>
    <row r="13" spans="1:7" x14ac:dyDescent="0.25">
      <c r="A13" s="78" t="s">
        <v>582</v>
      </c>
      <c r="B13" s="80">
        <v>0</v>
      </c>
      <c r="C13" s="80"/>
    </row>
    <row r="14" spans="1:7" x14ac:dyDescent="0.25">
      <c r="A14" s="78" t="s">
        <v>290</v>
      </c>
      <c r="B14" s="80">
        <v>214</v>
      </c>
      <c r="C14" s="80"/>
    </row>
    <row r="15" spans="1:7" x14ac:dyDescent="0.25">
      <c r="A15" s="78" t="s">
        <v>585</v>
      </c>
      <c r="B15" s="80" t="s">
        <v>676</v>
      </c>
      <c r="C15" s="80"/>
    </row>
    <row r="16" spans="1:7" x14ac:dyDescent="0.25">
      <c r="A16" s="78" t="s">
        <v>292</v>
      </c>
      <c r="B16" s="80" t="s">
        <v>359</v>
      </c>
      <c r="C16" s="80"/>
    </row>
    <row r="17" spans="1:3" ht="51" customHeight="1" x14ac:dyDescent="0.25">
      <c r="A17" s="78" t="s">
        <v>657</v>
      </c>
      <c r="B17" s="80" t="s">
        <v>338</v>
      </c>
      <c r="C17" s="80"/>
    </row>
    <row r="18" spans="1:3" x14ac:dyDescent="0.25">
      <c r="A18" s="78" t="s">
        <v>589</v>
      </c>
      <c r="B18" s="87">
        <v>45070</v>
      </c>
      <c r="C18" s="80"/>
    </row>
    <row r="19" spans="1:3" x14ac:dyDescent="0.25">
      <c r="A19" s="78" t="s">
        <v>295</v>
      </c>
      <c r="B19" s="87">
        <v>45014</v>
      </c>
      <c r="C19" s="80"/>
    </row>
    <row r="20" spans="1:3" x14ac:dyDescent="0.25">
      <c r="A20" s="78" t="s">
        <v>297</v>
      </c>
      <c r="B20" s="80" t="s">
        <v>310</v>
      </c>
      <c r="C20" s="80"/>
    </row>
    <row r="21" spans="1:3" x14ac:dyDescent="0.25">
      <c r="A21" s="168" t="s">
        <v>658</v>
      </c>
      <c r="B21" s="80" t="s">
        <v>309</v>
      </c>
      <c r="C21" s="80"/>
    </row>
    <row r="23" spans="1:3" x14ac:dyDescent="0.25">
      <c r="B23" s="95" t="str">
        <f>HYPERLINK("#'Factor List'!A1","Back to Factor List")</f>
        <v>Back to Factor List</v>
      </c>
    </row>
    <row r="24" spans="1:3" x14ac:dyDescent="0.25">
      <c r="B24" s="95" t="str">
        <f>HYPERLINK("#'Assumptions'!A1","Assumptions")</f>
        <v>Assumptions</v>
      </c>
    </row>
    <row r="26" spans="1:3" ht="39.6" x14ac:dyDescent="0.25">
      <c r="A26" s="91" t="s">
        <v>659</v>
      </c>
      <c r="B26" s="91" t="s">
        <v>667</v>
      </c>
      <c r="C26" s="91" t="s">
        <v>661</v>
      </c>
    </row>
    <row r="27" spans="1:3" x14ac:dyDescent="0.25">
      <c r="A27" s="92">
        <v>16</v>
      </c>
      <c r="B27" s="93">
        <v>6.85</v>
      </c>
      <c r="C27" s="93">
        <v>2.34</v>
      </c>
    </row>
    <row r="28" spans="1:3" x14ac:dyDescent="0.25">
      <c r="A28" s="92">
        <v>17</v>
      </c>
      <c r="B28" s="93">
        <v>6.94</v>
      </c>
      <c r="C28" s="93">
        <v>2.5299999999999998</v>
      </c>
    </row>
    <row r="29" spans="1:3" x14ac:dyDescent="0.25">
      <c r="A29" s="92">
        <v>18</v>
      </c>
      <c r="B29" s="93">
        <v>7.03</v>
      </c>
      <c r="C29" s="93">
        <v>2.72</v>
      </c>
    </row>
    <row r="30" spans="1:3" x14ac:dyDescent="0.25">
      <c r="A30" s="92">
        <v>19</v>
      </c>
      <c r="B30" s="93">
        <v>7.12</v>
      </c>
      <c r="C30" s="93">
        <v>2.84</v>
      </c>
    </row>
    <row r="31" spans="1:3" x14ac:dyDescent="0.25">
      <c r="A31" s="92">
        <v>20</v>
      </c>
      <c r="B31" s="93">
        <v>7.22</v>
      </c>
      <c r="C31" s="93">
        <v>2.89</v>
      </c>
    </row>
    <row r="32" spans="1:3" x14ac:dyDescent="0.25">
      <c r="A32" s="92">
        <v>21</v>
      </c>
      <c r="B32" s="93">
        <v>7.31</v>
      </c>
      <c r="C32" s="93">
        <v>2.94</v>
      </c>
    </row>
    <row r="33" spans="1:3" x14ac:dyDescent="0.25">
      <c r="A33" s="92">
        <v>22</v>
      </c>
      <c r="B33" s="93">
        <v>7.41</v>
      </c>
      <c r="C33" s="93">
        <v>2.99</v>
      </c>
    </row>
    <row r="34" spans="1:3" x14ac:dyDescent="0.25">
      <c r="A34" s="92">
        <v>23</v>
      </c>
      <c r="B34" s="93">
        <v>7.51</v>
      </c>
      <c r="C34" s="93">
        <v>3.04</v>
      </c>
    </row>
    <row r="35" spans="1:3" x14ac:dyDescent="0.25">
      <c r="A35" s="92">
        <v>24</v>
      </c>
      <c r="B35" s="93">
        <v>7.61</v>
      </c>
      <c r="C35" s="93">
        <v>3.09</v>
      </c>
    </row>
    <row r="36" spans="1:3" x14ac:dyDescent="0.25">
      <c r="A36" s="92">
        <v>25</v>
      </c>
      <c r="B36" s="93">
        <v>7.71</v>
      </c>
      <c r="C36" s="93">
        <v>3.14</v>
      </c>
    </row>
    <row r="37" spans="1:3" x14ac:dyDescent="0.25">
      <c r="A37" s="92">
        <v>26</v>
      </c>
      <c r="B37" s="93">
        <v>7.81</v>
      </c>
      <c r="C37" s="93">
        <v>3.18</v>
      </c>
    </row>
    <row r="38" spans="1:3" x14ac:dyDescent="0.25">
      <c r="A38" s="92">
        <v>27</v>
      </c>
      <c r="B38" s="93">
        <v>7.91</v>
      </c>
      <c r="C38" s="93">
        <v>3.23</v>
      </c>
    </row>
    <row r="39" spans="1:3" x14ac:dyDescent="0.25">
      <c r="A39" s="92">
        <v>28</v>
      </c>
      <c r="B39" s="93">
        <v>8.02</v>
      </c>
      <c r="C39" s="93">
        <v>3.28</v>
      </c>
    </row>
    <row r="40" spans="1:3" x14ac:dyDescent="0.25">
      <c r="A40" s="92">
        <v>29</v>
      </c>
      <c r="B40" s="93">
        <v>8.1199999999999992</v>
      </c>
      <c r="C40" s="93">
        <v>3.33</v>
      </c>
    </row>
    <row r="41" spans="1:3" x14ac:dyDescent="0.25">
      <c r="A41" s="92">
        <v>30</v>
      </c>
      <c r="B41" s="93">
        <v>8.23</v>
      </c>
      <c r="C41" s="93">
        <v>3.38</v>
      </c>
    </row>
    <row r="42" spans="1:3" x14ac:dyDescent="0.25">
      <c r="A42" s="92">
        <v>31</v>
      </c>
      <c r="B42" s="93">
        <v>8.34</v>
      </c>
      <c r="C42" s="93">
        <v>3.43</v>
      </c>
    </row>
    <row r="43" spans="1:3" x14ac:dyDescent="0.25">
      <c r="A43" s="92">
        <v>32</v>
      </c>
      <c r="B43" s="93">
        <v>8.4499999999999993</v>
      </c>
      <c r="C43" s="93">
        <v>3.48</v>
      </c>
    </row>
    <row r="44" spans="1:3" x14ac:dyDescent="0.25">
      <c r="A44" s="92">
        <v>33</v>
      </c>
      <c r="B44" s="93">
        <v>8.57</v>
      </c>
      <c r="C44" s="93">
        <v>3.52</v>
      </c>
    </row>
    <row r="45" spans="1:3" x14ac:dyDescent="0.25">
      <c r="A45" s="92">
        <v>34</v>
      </c>
      <c r="B45" s="93">
        <v>8.68</v>
      </c>
      <c r="C45" s="93">
        <v>3.57</v>
      </c>
    </row>
    <row r="46" spans="1:3" x14ac:dyDescent="0.25">
      <c r="A46" s="92">
        <v>35</v>
      </c>
      <c r="B46" s="93">
        <v>8.8000000000000007</v>
      </c>
      <c r="C46" s="93">
        <v>3.62</v>
      </c>
    </row>
    <row r="47" spans="1:3" x14ac:dyDescent="0.25">
      <c r="A47" s="92">
        <v>36</v>
      </c>
      <c r="B47" s="93">
        <v>8.92</v>
      </c>
      <c r="C47" s="93">
        <v>3.66</v>
      </c>
    </row>
    <row r="48" spans="1:3" x14ac:dyDescent="0.25">
      <c r="A48" s="92">
        <v>37</v>
      </c>
      <c r="B48" s="93">
        <v>9.0399999999999991</v>
      </c>
      <c r="C48" s="93">
        <v>3.71</v>
      </c>
    </row>
    <row r="49" spans="1:3" x14ac:dyDescent="0.25">
      <c r="A49" s="92">
        <v>38</v>
      </c>
      <c r="B49" s="93">
        <v>9.17</v>
      </c>
      <c r="C49" s="93">
        <v>3.75</v>
      </c>
    </row>
    <row r="50" spans="1:3" x14ac:dyDescent="0.25">
      <c r="A50" s="92">
        <v>39</v>
      </c>
      <c r="B50" s="93">
        <v>9.3000000000000007</v>
      </c>
      <c r="C50" s="93">
        <v>3.8</v>
      </c>
    </row>
    <row r="51" spans="1:3" x14ac:dyDescent="0.25">
      <c r="A51" s="92">
        <v>40</v>
      </c>
      <c r="B51" s="93">
        <v>9.42</v>
      </c>
      <c r="C51" s="93">
        <v>3.84</v>
      </c>
    </row>
    <row r="52" spans="1:3" x14ac:dyDescent="0.25">
      <c r="A52" s="92">
        <v>41</v>
      </c>
      <c r="B52" s="93">
        <v>9.56</v>
      </c>
      <c r="C52" s="93">
        <v>3.88</v>
      </c>
    </row>
    <row r="53" spans="1:3" x14ac:dyDescent="0.25">
      <c r="A53" s="92">
        <v>42</v>
      </c>
      <c r="B53" s="93">
        <v>9.69</v>
      </c>
      <c r="C53" s="93">
        <v>3.92</v>
      </c>
    </row>
    <row r="54" spans="1:3" x14ac:dyDescent="0.25">
      <c r="A54" s="92">
        <v>43</v>
      </c>
      <c r="B54" s="93">
        <v>9.83</v>
      </c>
      <c r="C54" s="93">
        <v>3.96</v>
      </c>
    </row>
    <row r="55" spans="1:3" x14ac:dyDescent="0.25">
      <c r="A55" s="92">
        <v>44</v>
      </c>
      <c r="B55" s="93">
        <v>9.9700000000000006</v>
      </c>
      <c r="C55" s="93">
        <v>4</v>
      </c>
    </row>
    <row r="56" spans="1:3" x14ac:dyDescent="0.25">
      <c r="A56" s="92">
        <v>45</v>
      </c>
      <c r="B56" s="93">
        <v>10.11</v>
      </c>
      <c r="C56" s="93">
        <v>4.03</v>
      </c>
    </row>
    <row r="57" spans="1:3" x14ac:dyDescent="0.25">
      <c r="A57" s="92">
        <v>46</v>
      </c>
      <c r="B57" s="93">
        <v>10.26</v>
      </c>
      <c r="C57" s="93">
        <v>4.0599999999999996</v>
      </c>
    </row>
    <row r="58" spans="1:3" x14ac:dyDescent="0.25">
      <c r="A58" s="92">
        <v>47</v>
      </c>
      <c r="B58" s="93">
        <v>10.41</v>
      </c>
      <c r="C58" s="93">
        <v>4.0999999999999996</v>
      </c>
    </row>
    <row r="59" spans="1:3" x14ac:dyDescent="0.25">
      <c r="A59" s="92">
        <v>48</v>
      </c>
      <c r="B59" s="93">
        <v>10.57</v>
      </c>
      <c r="C59" s="93">
        <v>4.13</v>
      </c>
    </row>
    <row r="60" spans="1:3" x14ac:dyDescent="0.25">
      <c r="A60" s="92">
        <v>49</v>
      </c>
      <c r="B60" s="93">
        <v>10.72</v>
      </c>
      <c r="C60" s="93">
        <v>4.1500000000000004</v>
      </c>
    </row>
    <row r="61" spans="1:3" x14ac:dyDescent="0.25">
      <c r="A61" s="92">
        <v>50</v>
      </c>
      <c r="B61" s="93">
        <v>10.89</v>
      </c>
      <c r="C61" s="93">
        <v>4.18</v>
      </c>
    </row>
    <row r="62" spans="1:3" x14ac:dyDescent="0.25">
      <c r="A62" s="92">
        <v>51</v>
      </c>
      <c r="B62" s="93">
        <v>11.06</v>
      </c>
      <c r="C62" s="93">
        <v>4.2</v>
      </c>
    </row>
    <row r="63" spans="1:3" x14ac:dyDescent="0.25">
      <c r="A63" s="92">
        <v>52</v>
      </c>
      <c r="B63" s="93">
        <v>11.23</v>
      </c>
      <c r="C63" s="93">
        <v>4.2300000000000004</v>
      </c>
    </row>
    <row r="64" spans="1:3" x14ac:dyDescent="0.25">
      <c r="A64" s="92">
        <v>53</v>
      </c>
      <c r="B64" s="93">
        <v>11.4</v>
      </c>
      <c r="C64" s="93">
        <v>4.25</v>
      </c>
    </row>
    <row r="65" spans="1:3" x14ac:dyDescent="0.25">
      <c r="A65" s="92">
        <v>54</v>
      </c>
      <c r="B65" s="93">
        <v>11.59</v>
      </c>
      <c r="C65" s="93">
        <v>4.2699999999999996</v>
      </c>
    </row>
    <row r="66" spans="1:3" x14ac:dyDescent="0.25">
      <c r="A66" s="92">
        <v>55</v>
      </c>
      <c r="B66" s="93">
        <v>11.78</v>
      </c>
      <c r="C66" s="93">
        <v>4.28</v>
      </c>
    </row>
    <row r="67" spans="1:3" x14ac:dyDescent="0.25">
      <c r="A67" s="92">
        <v>56</v>
      </c>
      <c r="B67" s="93">
        <v>11.97</v>
      </c>
      <c r="C67" s="93">
        <v>4.3</v>
      </c>
    </row>
    <row r="68" spans="1:3" x14ac:dyDescent="0.25">
      <c r="A68" s="92">
        <v>57</v>
      </c>
      <c r="B68" s="93">
        <v>12.17</v>
      </c>
      <c r="C68" s="93">
        <v>4.3099999999999996</v>
      </c>
    </row>
    <row r="69" spans="1:3" x14ac:dyDescent="0.25">
      <c r="A69" s="92">
        <v>58</v>
      </c>
      <c r="B69" s="93">
        <v>12.38</v>
      </c>
      <c r="C69" s="93">
        <v>4.3099999999999996</v>
      </c>
    </row>
    <row r="70" spans="1:3" x14ac:dyDescent="0.25">
      <c r="A70" s="92">
        <v>59</v>
      </c>
      <c r="B70" s="93">
        <v>12.6</v>
      </c>
      <c r="C70" s="93">
        <v>4.32</v>
      </c>
    </row>
    <row r="71" spans="1:3" x14ac:dyDescent="0.25">
      <c r="A71" s="92">
        <v>60</v>
      </c>
      <c r="B71" s="93">
        <v>12.83</v>
      </c>
      <c r="C71" s="93">
        <v>4.32</v>
      </c>
    </row>
    <row r="72" spans="1:3" x14ac:dyDescent="0.25">
      <c r="A72" s="92">
        <v>61</v>
      </c>
      <c r="B72" s="93">
        <v>13.07</v>
      </c>
      <c r="C72" s="93">
        <v>4.3099999999999996</v>
      </c>
    </row>
    <row r="73" spans="1:3" x14ac:dyDescent="0.25">
      <c r="A73" s="92">
        <v>62</v>
      </c>
      <c r="B73" s="93">
        <v>13.32</v>
      </c>
      <c r="C73" s="93">
        <v>4.3</v>
      </c>
    </row>
    <row r="74" spans="1:3" x14ac:dyDescent="0.25">
      <c r="A74" s="92">
        <v>63</v>
      </c>
      <c r="B74" s="93">
        <v>13.59</v>
      </c>
      <c r="C74" s="93">
        <v>4.29</v>
      </c>
    </row>
    <row r="75" spans="1:3" x14ac:dyDescent="0.25">
      <c r="A75" s="92">
        <v>64</v>
      </c>
      <c r="B75" s="93">
        <v>13.88</v>
      </c>
      <c r="C75" s="93">
        <v>4.2699999999999996</v>
      </c>
    </row>
    <row r="76" spans="1:3" x14ac:dyDescent="0.25">
      <c r="A76" s="92">
        <v>65</v>
      </c>
      <c r="B76" s="93">
        <v>14.18</v>
      </c>
      <c r="C76" s="93">
        <v>4.24</v>
      </c>
    </row>
    <row r="77" spans="1:3" x14ac:dyDescent="0.25">
      <c r="A77" s="92">
        <v>66</v>
      </c>
      <c r="B77" s="93">
        <v>14.51</v>
      </c>
      <c r="C77" s="93">
        <v>4.2</v>
      </c>
    </row>
    <row r="78" spans="1:3" x14ac:dyDescent="0.25">
      <c r="A78" s="92">
        <v>67</v>
      </c>
      <c r="B78" s="93">
        <v>14.86</v>
      </c>
      <c r="C78" s="93">
        <v>4.16</v>
      </c>
    </row>
    <row r="79" spans="1:3" x14ac:dyDescent="0.25">
      <c r="A79" s="92">
        <v>68</v>
      </c>
      <c r="B79" s="93">
        <v>14.7</v>
      </c>
      <c r="C79" s="93">
        <v>4.12</v>
      </c>
    </row>
    <row r="80" spans="1:3" x14ac:dyDescent="0.25">
      <c r="A80" s="92">
        <v>69</v>
      </c>
      <c r="B80" s="93">
        <v>14.03</v>
      </c>
      <c r="C80" s="93">
        <v>4.05</v>
      </c>
    </row>
    <row r="81" spans="1:3" x14ac:dyDescent="0.25">
      <c r="A81" s="92">
        <v>70</v>
      </c>
      <c r="B81" s="93">
        <v>13.37</v>
      </c>
      <c r="C81" s="93">
        <v>3.97</v>
      </c>
    </row>
    <row r="82" spans="1:3" x14ac:dyDescent="0.25">
      <c r="A82" s="92">
        <v>71</v>
      </c>
      <c r="B82" s="93">
        <v>12.72</v>
      </c>
      <c r="C82" s="93">
        <v>3.94</v>
      </c>
    </row>
    <row r="83" spans="1:3" x14ac:dyDescent="0.25">
      <c r="A83" s="92">
        <v>72</v>
      </c>
      <c r="B83" s="93">
        <v>12.08</v>
      </c>
      <c r="C83" s="93">
        <v>3.9</v>
      </c>
    </row>
    <row r="84" spans="1:3" x14ac:dyDescent="0.25">
      <c r="A84" s="92">
        <v>73</v>
      </c>
      <c r="B84" s="93">
        <v>11.47</v>
      </c>
      <c r="C84" s="93">
        <v>3.86</v>
      </c>
    </row>
    <row r="85" spans="1:3" x14ac:dyDescent="0.25">
      <c r="A85" s="92">
        <v>74</v>
      </c>
      <c r="B85" s="93">
        <v>10.86</v>
      </c>
      <c r="C85" s="93">
        <v>3.68</v>
      </c>
    </row>
  </sheetData>
  <sheetProtection algorithmName="SHA-512" hashValue="z4apY5PfeIqMyIMvUo/bgBZWSJXhXctbAJA77afNIuhR9rL7yZHJ4dvKAuGQF2TPDBzmCUmA85cSKFY7HOmWgw==" saltValue="yLaX2hChNOzE7KFZqZ2skg==" spinCount="100000" sheet="1" objects="1" scenarios="1"/>
  <conditionalFormatting sqref="A6:A16 A18:A20">
    <cfRule type="expression" dxfId="1057" priority="21" stopIfTrue="1">
      <formula>MOD(ROW(),2)=0</formula>
    </cfRule>
    <cfRule type="expression" dxfId="1056" priority="22" stopIfTrue="1">
      <formula>MOD(ROW(),2)&lt;&gt;0</formula>
    </cfRule>
  </conditionalFormatting>
  <conditionalFormatting sqref="B6:C16 B17 C18:C21">
    <cfRule type="expression" dxfId="1055" priority="23" stopIfTrue="1">
      <formula>MOD(ROW(),2)=0</formula>
    </cfRule>
    <cfRule type="expression" dxfId="1054" priority="24" stopIfTrue="1">
      <formula>MOD(ROW(),2)&lt;&gt;0</formula>
    </cfRule>
  </conditionalFormatting>
  <conditionalFormatting sqref="A26:A85">
    <cfRule type="expression" dxfId="1053" priority="13" stopIfTrue="1">
      <formula>MOD(ROW(),2)=0</formula>
    </cfRule>
    <cfRule type="expression" dxfId="1052" priority="14" stopIfTrue="1">
      <formula>MOD(ROW(),2)&lt;&gt;0</formula>
    </cfRule>
  </conditionalFormatting>
  <conditionalFormatting sqref="B26:C85">
    <cfRule type="expression" dxfId="1051" priority="15" stopIfTrue="1">
      <formula>MOD(ROW(),2)=0</formula>
    </cfRule>
    <cfRule type="expression" dxfId="1050" priority="16" stopIfTrue="1">
      <formula>MOD(ROW(),2)&lt;&gt;0</formula>
    </cfRule>
  </conditionalFormatting>
  <conditionalFormatting sqref="B18:B21">
    <cfRule type="expression" dxfId="1049" priority="11" stopIfTrue="1">
      <formula>MOD(ROW(),2)=0</formula>
    </cfRule>
    <cfRule type="expression" dxfId="1048" priority="12" stopIfTrue="1">
      <formula>MOD(ROW(),2)&lt;&gt;0</formula>
    </cfRule>
  </conditionalFormatting>
  <conditionalFormatting sqref="C17">
    <cfRule type="expression" dxfId="1047" priority="9" stopIfTrue="1">
      <formula>MOD(ROW(),2)=0</formula>
    </cfRule>
    <cfRule type="expression" dxfId="1046" priority="10" stopIfTrue="1">
      <formula>MOD(ROW(),2)&lt;&gt;0</formula>
    </cfRule>
  </conditionalFormatting>
  <conditionalFormatting sqref="A17">
    <cfRule type="expression" dxfId="1045" priority="7" stopIfTrue="1">
      <formula>MOD(ROW(),2)=0</formula>
    </cfRule>
    <cfRule type="expression" dxfId="1044" priority="8" stopIfTrue="1">
      <formula>MOD(ROW(),2)&lt;&gt;0</formula>
    </cfRule>
  </conditionalFormatting>
  <conditionalFormatting sqref="A21">
    <cfRule type="expression" dxfId="1043" priority="3" stopIfTrue="1">
      <formula>MOD(ROW(),2)=0</formula>
    </cfRule>
    <cfRule type="expression" dxfId="104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43"/>
  <dimension ref="A1:G85"/>
  <sheetViews>
    <sheetView showGridLines="0" zoomScale="85" zoomScaleNormal="85" workbookViewId="0">
      <selection activeCell="B15" sqref="B15"/>
    </sheetView>
  </sheetViews>
  <sheetFormatPr defaultColWidth="10" defaultRowHeight="13.2" x14ac:dyDescent="0.25"/>
  <cols>
    <col min="1" max="1" width="31.88671875" style="27" customWidth="1"/>
    <col min="2" max="3" width="22.88671875" style="27" customWidth="1"/>
    <col min="4" max="16384" width="10" style="27"/>
  </cols>
  <sheetData>
    <row r="1" spans="1:7" ht="21" x14ac:dyDescent="0.4">
      <c r="A1" s="40" t="s">
        <v>0</v>
      </c>
      <c r="B1" s="41"/>
      <c r="C1" s="41"/>
      <c r="D1" s="41"/>
      <c r="E1" s="41"/>
      <c r="F1" s="41"/>
      <c r="G1" s="41"/>
    </row>
    <row r="2" spans="1:7" ht="15.6" x14ac:dyDescent="0.3">
      <c r="A2" s="42" t="str">
        <f>IF(title="&gt; Enter workbook title here","Enter workbook title in Cover sheet",title)</f>
        <v>Fire_S - Consolidated Factor Spreadsheet</v>
      </c>
      <c r="B2" s="43"/>
      <c r="C2" s="43"/>
      <c r="D2" s="43"/>
      <c r="E2" s="43"/>
      <c r="F2" s="43"/>
      <c r="G2" s="43"/>
    </row>
    <row r="3" spans="1:7" ht="15.6" x14ac:dyDescent="0.3">
      <c r="A3" s="44" t="str">
        <f>TABLE_FACTOR_TYPE&amp;" - x-"&amp;TABLE_SERIES_NUMBER</f>
        <v>CETV - x-215</v>
      </c>
      <c r="B3" s="43"/>
      <c r="C3" s="43"/>
      <c r="D3" s="43"/>
      <c r="E3" s="43"/>
      <c r="F3" s="43"/>
      <c r="G3" s="43"/>
    </row>
    <row r="4" spans="1:7" x14ac:dyDescent="0.25">
      <c r="A4" s="45"/>
    </row>
    <row r="6" spans="1:7" x14ac:dyDescent="0.25">
      <c r="A6" s="77" t="s">
        <v>573</v>
      </c>
      <c r="B6" s="79" t="s">
        <v>574</v>
      </c>
      <c r="C6" s="79"/>
    </row>
    <row r="7" spans="1:7" x14ac:dyDescent="0.25">
      <c r="A7" s="78" t="s">
        <v>575</v>
      </c>
      <c r="B7" s="80" t="s">
        <v>82</v>
      </c>
      <c r="C7" s="80"/>
    </row>
    <row r="8" spans="1:7" x14ac:dyDescent="0.25">
      <c r="A8" s="78" t="s">
        <v>285</v>
      </c>
      <c r="B8" s="80">
        <v>2015</v>
      </c>
      <c r="C8" s="80"/>
    </row>
    <row r="9" spans="1:7" x14ac:dyDescent="0.25">
      <c r="A9" s="78" t="s">
        <v>286</v>
      </c>
      <c r="B9" s="80" t="s">
        <v>302</v>
      </c>
      <c r="C9" s="80"/>
    </row>
    <row r="10" spans="1:7" x14ac:dyDescent="0.25">
      <c r="A10" s="78" t="s">
        <v>6</v>
      </c>
      <c r="B10" s="80" t="s">
        <v>357</v>
      </c>
      <c r="C10" s="80"/>
    </row>
    <row r="11" spans="1:7" x14ac:dyDescent="0.25">
      <c r="A11" s="78" t="s">
        <v>287</v>
      </c>
      <c r="B11" s="80" t="s">
        <v>314</v>
      </c>
      <c r="C11" s="80"/>
    </row>
    <row r="12" spans="1:7" x14ac:dyDescent="0.25">
      <c r="A12" s="78" t="s">
        <v>288</v>
      </c>
      <c r="B12" s="80" t="s">
        <v>305</v>
      </c>
      <c r="C12" s="80"/>
    </row>
    <row r="13" spans="1:7" x14ac:dyDescent="0.25">
      <c r="A13" s="78" t="s">
        <v>582</v>
      </c>
      <c r="B13" s="80">
        <v>0</v>
      </c>
      <c r="C13" s="80"/>
    </row>
    <row r="14" spans="1:7" x14ac:dyDescent="0.25">
      <c r="A14" s="78" t="s">
        <v>290</v>
      </c>
      <c r="B14" s="80">
        <v>215</v>
      </c>
      <c r="C14" s="80"/>
    </row>
    <row r="15" spans="1:7" x14ac:dyDescent="0.25">
      <c r="A15" s="78" t="s">
        <v>585</v>
      </c>
      <c r="B15" s="80" t="s">
        <v>677</v>
      </c>
      <c r="C15" s="80"/>
    </row>
    <row r="16" spans="1:7" x14ac:dyDescent="0.25">
      <c r="A16" s="78" t="s">
        <v>292</v>
      </c>
      <c r="B16" s="80" t="s">
        <v>362</v>
      </c>
      <c r="C16" s="80"/>
    </row>
    <row r="17" spans="1:3" ht="51" customHeight="1" x14ac:dyDescent="0.25">
      <c r="A17" s="78" t="s">
        <v>657</v>
      </c>
      <c r="B17" s="80" t="s">
        <v>338</v>
      </c>
      <c r="C17" s="80"/>
    </row>
    <row r="18" spans="1:3" x14ac:dyDescent="0.25">
      <c r="A18" s="78" t="s">
        <v>589</v>
      </c>
      <c r="B18" s="87">
        <v>45070</v>
      </c>
      <c r="C18" s="80"/>
    </row>
    <row r="19" spans="1:3" x14ac:dyDescent="0.25">
      <c r="A19" s="78" t="s">
        <v>295</v>
      </c>
      <c r="B19" s="87">
        <v>45014</v>
      </c>
      <c r="C19" s="80"/>
    </row>
    <row r="20" spans="1:3" x14ac:dyDescent="0.25">
      <c r="A20" s="78" t="s">
        <v>297</v>
      </c>
      <c r="B20" s="80" t="s">
        <v>310</v>
      </c>
      <c r="C20" s="80"/>
    </row>
    <row r="21" spans="1:3" x14ac:dyDescent="0.25">
      <c r="A21" s="168" t="s">
        <v>658</v>
      </c>
      <c r="B21" s="80" t="s">
        <v>309</v>
      </c>
      <c r="C21" s="80"/>
    </row>
    <row r="23" spans="1:3" x14ac:dyDescent="0.25">
      <c r="B23" s="95" t="str">
        <f>HYPERLINK("#'Factor List'!A1","Back to Factor List")</f>
        <v>Back to Factor List</v>
      </c>
    </row>
    <row r="24" spans="1:3" x14ac:dyDescent="0.25">
      <c r="B24" s="95" t="str">
        <f>HYPERLINK("#'Assumptions'!A1","Assumptions")</f>
        <v>Assumptions</v>
      </c>
    </row>
    <row r="26" spans="1:3" ht="39.6" x14ac:dyDescent="0.25">
      <c r="A26" s="91" t="s">
        <v>659</v>
      </c>
      <c r="B26" s="91" t="s">
        <v>667</v>
      </c>
      <c r="C26" s="91" t="s">
        <v>661</v>
      </c>
    </row>
    <row r="27" spans="1:3" x14ac:dyDescent="0.25">
      <c r="A27" s="92">
        <v>16</v>
      </c>
      <c r="B27" s="93">
        <v>6.85</v>
      </c>
      <c r="C27" s="93">
        <v>2.34</v>
      </c>
    </row>
    <row r="28" spans="1:3" x14ac:dyDescent="0.25">
      <c r="A28" s="92">
        <v>17</v>
      </c>
      <c r="B28" s="93">
        <v>6.94</v>
      </c>
      <c r="C28" s="93">
        <v>2.5299999999999998</v>
      </c>
    </row>
    <row r="29" spans="1:3" x14ac:dyDescent="0.25">
      <c r="A29" s="92">
        <v>18</v>
      </c>
      <c r="B29" s="93">
        <v>7.03</v>
      </c>
      <c r="C29" s="93">
        <v>2.72</v>
      </c>
    </row>
    <row r="30" spans="1:3" x14ac:dyDescent="0.25">
      <c r="A30" s="92">
        <v>19</v>
      </c>
      <c r="B30" s="93">
        <v>7.12</v>
      </c>
      <c r="C30" s="93">
        <v>2.84</v>
      </c>
    </row>
    <row r="31" spans="1:3" x14ac:dyDescent="0.25">
      <c r="A31" s="92">
        <v>20</v>
      </c>
      <c r="B31" s="93">
        <v>7.22</v>
      </c>
      <c r="C31" s="93">
        <v>2.89</v>
      </c>
    </row>
    <row r="32" spans="1:3" x14ac:dyDescent="0.25">
      <c r="A32" s="92">
        <v>21</v>
      </c>
      <c r="B32" s="93">
        <v>7.31</v>
      </c>
      <c r="C32" s="93">
        <v>2.94</v>
      </c>
    </row>
    <row r="33" spans="1:3" x14ac:dyDescent="0.25">
      <c r="A33" s="92">
        <v>22</v>
      </c>
      <c r="B33" s="93">
        <v>7.41</v>
      </c>
      <c r="C33" s="93">
        <v>2.99</v>
      </c>
    </row>
    <row r="34" spans="1:3" x14ac:dyDescent="0.25">
      <c r="A34" s="92">
        <v>23</v>
      </c>
      <c r="B34" s="93">
        <v>7.51</v>
      </c>
      <c r="C34" s="93">
        <v>3.04</v>
      </c>
    </row>
    <row r="35" spans="1:3" x14ac:dyDescent="0.25">
      <c r="A35" s="92">
        <v>24</v>
      </c>
      <c r="B35" s="93">
        <v>7.61</v>
      </c>
      <c r="C35" s="93">
        <v>3.09</v>
      </c>
    </row>
    <row r="36" spans="1:3" x14ac:dyDescent="0.25">
      <c r="A36" s="92">
        <v>25</v>
      </c>
      <c r="B36" s="93">
        <v>7.71</v>
      </c>
      <c r="C36" s="93">
        <v>3.14</v>
      </c>
    </row>
    <row r="37" spans="1:3" x14ac:dyDescent="0.25">
      <c r="A37" s="92">
        <v>26</v>
      </c>
      <c r="B37" s="93">
        <v>7.81</v>
      </c>
      <c r="C37" s="93">
        <v>3.18</v>
      </c>
    </row>
    <row r="38" spans="1:3" x14ac:dyDescent="0.25">
      <c r="A38" s="92">
        <v>27</v>
      </c>
      <c r="B38" s="93">
        <v>7.91</v>
      </c>
      <c r="C38" s="93">
        <v>3.23</v>
      </c>
    </row>
    <row r="39" spans="1:3" x14ac:dyDescent="0.25">
      <c r="A39" s="92">
        <v>28</v>
      </c>
      <c r="B39" s="93">
        <v>8.02</v>
      </c>
      <c r="C39" s="93">
        <v>3.28</v>
      </c>
    </row>
    <row r="40" spans="1:3" x14ac:dyDescent="0.25">
      <c r="A40" s="92">
        <v>29</v>
      </c>
      <c r="B40" s="93">
        <v>8.1199999999999992</v>
      </c>
      <c r="C40" s="93">
        <v>3.33</v>
      </c>
    </row>
    <row r="41" spans="1:3" x14ac:dyDescent="0.25">
      <c r="A41" s="92">
        <v>30</v>
      </c>
      <c r="B41" s="93">
        <v>8.23</v>
      </c>
      <c r="C41" s="93">
        <v>3.38</v>
      </c>
    </row>
    <row r="42" spans="1:3" x14ac:dyDescent="0.25">
      <c r="A42" s="92">
        <v>31</v>
      </c>
      <c r="B42" s="93">
        <v>8.34</v>
      </c>
      <c r="C42" s="93">
        <v>3.43</v>
      </c>
    </row>
    <row r="43" spans="1:3" x14ac:dyDescent="0.25">
      <c r="A43" s="92">
        <v>32</v>
      </c>
      <c r="B43" s="93">
        <v>8.4499999999999993</v>
      </c>
      <c r="C43" s="93">
        <v>3.48</v>
      </c>
    </row>
    <row r="44" spans="1:3" x14ac:dyDescent="0.25">
      <c r="A44" s="92">
        <v>33</v>
      </c>
      <c r="B44" s="93">
        <v>8.57</v>
      </c>
      <c r="C44" s="93">
        <v>3.52</v>
      </c>
    </row>
    <row r="45" spans="1:3" x14ac:dyDescent="0.25">
      <c r="A45" s="92">
        <v>34</v>
      </c>
      <c r="B45" s="93">
        <v>8.68</v>
      </c>
      <c r="C45" s="93">
        <v>3.57</v>
      </c>
    </row>
    <row r="46" spans="1:3" x14ac:dyDescent="0.25">
      <c r="A46" s="92">
        <v>35</v>
      </c>
      <c r="B46" s="93">
        <v>8.8000000000000007</v>
      </c>
      <c r="C46" s="93">
        <v>3.62</v>
      </c>
    </row>
    <row r="47" spans="1:3" x14ac:dyDescent="0.25">
      <c r="A47" s="92">
        <v>36</v>
      </c>
      <c r="B47" s="93">
        <v>8.92</v>
      </c>
      <c r="C47" s="93">
        <v>3.66</v>
      </c>
    </row>
    <row r="48" spans="1:3" x14ac:dyDescent="0.25">
      <c r="A48" s="92">
        <v>37</v>
      </c>
      <c r="B48" s="93">
        <v>9.0399999999999991</v>
      </c>
      <c r="C48" s="93">
        <v>3.71</v>
      </c>
    </row>
    <row r="49" spans="1:3" x14ac:dyDescent="0.25">
      <c r="A49" s="92">
        <v>38</v>
      </c>
      <c r="B49" s="93">
        <v>9.17</v>
      </c>
      <c r="C49" s="93">
        <v>3.75</v>
      </c>
    </row>
    <row r="50" spans="1:3" x14ac:dyDescent="0.25">
      <c r="A50" s="92">
        <v>39</v>
      </c>
      <c r="B50" s="93">
        <v>9.3000000000000007</v>
      </c>
      <c r="C50" s="93">
        <v>3.8</v>
      </c>
    </row>
    <row r="51" spans="1:3" x14ac:dyDescent="0.25">
      <c r="A51" s="92">
        <v>40</v>
      </c>
      <c r="B51" s="93">
        <v>9.42</v>
      </c>
      <c r="C51" s="93">
        <v>3.84</v>
      </c>
    </row>
    <row r="52" spans="1:3" x14ac:dyDescent="0.25">
      <c r="A52" s="92">
        <v>41</v>
      </c>
      <c r="B52" s="93">
        <v>9.56</v>
      </c>
      <c r="C52" s="93">
        <v>3.88</v>
      </c>
    </row>
    <row r="53" spans="1:3" x14ac:dyDescent="0.25">
      <c r="A53" s="92">
        <v>42</v>
      </c>
      <c r="B53" s="93">
        <v>9.69</v>
      </c>
      <c r="C53" s="93">
        <v>3.92</v>
      </c>
    </row>
    <row r="54" spans="1:3" x14ac:dyDescent="0.25">
      <c r="A54" s="92">
        <v>43</v>
      </c>
      <c r="B54" s="93">
        <v>9.83</v>
      </c>
      <c r="C54" s="93">
        <v>3.96</v>
      </c>
    </row>
    <row r="55" spans="1:3" x14ac:dyDescent="0.25">
      <c r="A55" s="92">
        <v>44</v>
      </c>
      <c r="B55" s="93">
        <v>9.9700000000000006</v>
      </c>
      <c r="C55" s="93">
        <v>4</v>
      </c>
    </row>
    <row r="56" spans="1:3" x14ac:dyDescent="0.25">
      <c r="A56" s="92">
        <v>45</v>
      </c>
      <c r="B56" s="93">
        <v>10.11</v>
      </c>
      <c r="C56" s="93">
        <v>4.03</v>
      </c>
    </row>
    <row r="57" spans="1:3" x14ac:dyDescent="0.25">
      <c r="A57" s="92">
        <v>46</v>
      </c>
      <c r="B57" s="93">
        <v>10.26</v>
      </c>
      <c r="C57" s="93">
        <v>4.0599999999999996</v>
      </c>
    </row>
    <row r="58" spans="1:3" x14ac:dyDescent="0.25">
      <c r="A58" s="92">
        <v>47</v>
      </c>
      <c r="B58" s="93">
        <v>10.41</v>
      </c>
      <c r="C58" s="93">
        <v>4.0999999999999996</v>
      </c>
    </row>
    <row r="59" spans="1:3" x14ac:dyDescent="0.25">
      <c r="A59" s="92">
        <v>48</v>
      </c>
      <c r="B59" s="93">
        <v>10.57</v>
      </c>
      <c r="C59" s="93">
        <v>4.13</v>
      </c>
    </row>
    <row r="60" spans="1:3" x14ac:dyDescent="0.25">
      <c r="A60" s="92">
        <v>49</v>
      </c>
      <c r="B60" s="93">
        <v>10.72</v>
      </c>
      <c r="C60" s="93">
        <v>4.1500000000000004</v>
      </c>
    </row>
    <row r="61" spans="1:3" x14ac:dyDescent="0.25">
      <c r="A61" s="92">
        <v>50</v>
      </c>
      <c r="B61" s="93">
        <v>10.89</v>
      </c>
      <c r="C61" s="93">
        <v>4.18</v>
      </c>
    </row>
    <row r="62" spans="1:3" x14ac:dyDescent="0.25">
      <c r="A62" s="92">
        <v>51</v>
      </c>
      <c r="B62" s="93">
        <v>11.06</v>
      </c>
      <c r="C62" s="93">
        <v>4.2</v>
      </c>
    </row>
    <row r="63" spans="1:3" x14ac:dyDescent="0.25">
      <c r="A63" s="92">
        <v>52</v>
      </c>
      <c r="B63" s="93">
        <v>11.23</v>
      </c>
      <c r="C63" s="93">
        <v>4.2300000000000004</v>
      </c>
    </row>
    <row r="64" spans="1:3" x14ac:dyDescent="0.25">
      <c r="A64" s="92">
        <v>53</v>
      </c>
      <c r="B64" s="93">
        <v>11.4</v>
      </c>
      <c r="C64" s="93">
        <v>4.25</v>
      </c>
    </row>
    <row r="65" spans="1:3" x14ac:dyDescent="0.25">
      <c r="A65" s="92">
        <v>54</v>
      </c>
      <c r="B65" s="93">
        <v>11.59</v>
      </c>
      <c r="C65" s="93">
        <v>4.2699999999999996</v>
      </c>
    </row>
    <row r="66" spans="1:3" x14ac:dyDescent="0.25">
      <c r="A66" s="92">
        <v>55</v>
      </c>
      <c r="B66" s="93">
        <v>11.78</v>
      </c>
      <c r="C66" s="93">
        <v>4.28</v>
      </c>
    </row>
    <row r="67" spans="1:3" x14ac:dyDescent="0.25">
      <c r="A67" s="92">
        <v>56</v>
      </c>
      <c r="B67" s="93">
        <v>11.97</v>
      </c>
      <c r="C67" s="93">
        <v>4.3</v>
      </c>
    </row>
    <row r="68" spans="1:3" x14ac:dyDescent="0.25">
      <c r="A68" s="92">
        <v>57</v>
      </c>
      <c r="B68" s="93">
        <v>12.17</v>
      </c>
      <c r="C68" s="93">
        <v>4.3099999999999996</v>
      </c>
    </row>
    <row r="69" spans="1:3" x14ac:dyDescent="0.25">
      <c r="A69" s="92">
        <v>58</v>
      </c>
      <c r="B69" s="93">
        <v>12.38</v>
      </c>
      <c r="C69" s="93">
        <v>4.3099999999999996</v>
      </c>
    </row>
    <row r="70" spans="1:3" x14ac:dyDescent="0.25">
      <c r="A70" s="92">
        <v>59</v>
      </c>
      <c r="B70" s="93">
        <v>12.6</v>
      </c>
      <c r="C70" s="93">
        <v>4.32</v>
      </c>
    </row>
    <row r="71" spans="1:3" x14ac:dyDescent="0.25">
      <c r="A71" s="92">
        <v>60</v>
      </c>
      <c r="B71" s="93">
        <v>12.83</v>
      </c>
      <c r="C71" s="93">
        <v>4.32</v>
      </c>
    </row>
    <row r="72" spans="1:3" x14ac:dyDescent="0.25">
      <c r="A72" s="92">
        <v>61</v>
      </c>
      <c r="B72" s="93">
        <v>13.07</v>
      </c>
      <c r="C72" s="93">
        <v>4.3099999999999996</v>
      </c>
    </row>
    <row r="73" spans="1:3" x14ac:dyDescent="0.25">
      <c r="A73" s="92">
        <v>62</v>
      </c>
      <c r="B73" s="93">
        <v>13.32</v>
      </c>
      <c r="C73" s="93">
        <v>4.3</v>
      </c>
    </row>
    <row r="74" spans="1:3" x14ac:dyDescent="0.25">
      <c r="A74" s="92">
        <v>63</v>
      </c>
      <c r="B74" s="93">
        <v>13.59</v>
      </c>
      <c r="C74" s="93">
        <v>4.29</v>
      </c>
    </row>
    <row r="75" spans="1:3" x14ac:dyDescent="0.25">
      <c r="A75" s="92">
        <v>64</v>
      </c>
      <c r="B75" s="93">
        <v>13.88</v>
      </c>
      <c r="C75" s="93">
        <v>4.2699999999999996</v>
      </c>
    </row>
    <row r="76" spans="1:3" x14ac:dyDescent="0.25">
      <c r="A76" s="92">
        <v>65</v>
      </c>
      <c r="B76" s="93">
        <v>14.18</v>
      </c>
      <c r="C76" s="93">
        <v>4.24</v>
      </c>
    </row>
    <row r="77" spans="1:3" x14ac:dyDescent="0.25">
      <c r="A77" s="92">
        <v>66</v>
      </c>
      <c r="B77" s="93">
        <v>14.51</v>
      </c>
      <c r="C77" s="93">
        <v>4.2</v>
      </c>
    </row>
    <row r="78" spans="1:3" x14ac:dyDescent="0.25">
      <c r="A78" s="92">
        <v>67</v>
      </c>
      <c r="B78" s="93">
        <v>14.86</v>
      </c>
      <c r="C78" s="93">
        <v>4.16</v>
      </c>
    </row>
    <row r="79" spans="1:3" x14ac:dyDescent="0.25">
      <c r="A79" s="92">
        <v>68</v>
      </c>
      <c r="B79" s="93">
        <v>14.7</v>
      </c>
      <c r="C79" s="93">
        <v>4.12</v>
      </c>
    </row>
    <row r="80" spans="1:3" x14ac:dyDescent="0.25">
      <c r="A80" s="92">
        <v>69</v>
      </c>
      <c r="B80" s="93">
        <v>14.03</v>
      </c>
      <c r="C80" s="93">
        <v>4.05</v>
      </c>
    </row>
    <row r="81" spans="1:3" x14ac:dyDescent="0.25">
      <c r="A81" s="92">
        <v>70</v>
      </c>
      <c r="B81" s="93">
        <v>13.37</v>
      </c>
      <c r="C81" s="93">
        <v>3.97</v>
      </c>
    </row>
    <row r="82" spans="1:3" x14ac:dyDescent="0.25">
      <c r="A82" s="92">
        <v>71</v>
      </c>
      <c r="B82" s="93">
        <v>12.72</v>
      </c>
      <c r="C82" s="93">
        <v>3.94</v>
      </c>
    </row>
    <row r="83" spans="1:3" x14ac:dyDescent="0.25">
      <c r="A83" s="92">
        <v>72</v>
      </c>
      <c r="B83" s="93">
        <v>12.08</v>
      </c>
      <c r="C83" s="93">
        <v>3.9</v>
      </c>
    </row>
    <row r="84" spans="1:3" x14ac:dyDescent="0.25">
      <c r="A84" s="92">
        <v>73</v>
      </c>
      <c r="B84" s="93">
        <v>11.47</v>
      </c>
      <c r="C84" s="93">
        <v>3.86</v>
      </c>
    </row>
    <row r="85" spans="1:3" x14ac:dyDescent="0.25">
      <c r="A85" s="92">
        <v>74</v>
      </c>
      <c r="B85" s="93">
        <v>10.86</v>
      </c>
      <c r="C85" s="93">
        <v>3.68</v>
      </c>
    </row>
  </sheetData>
  <sheetProtection algorithmName="SHA-512" hashValue="ETYTtuCRFzJskOP2vWEna0TOHHZ8yYbfaZvR5KQQkkmOZKx9vIP/SHPN3wrJ7iKaH8Bxoo8Cwdy42foZuNgKgA==" saltValue="KTaBxzs1cqpsDjxMMlsz+g==" spinCount="100000" sheet="1" objects="1" scenarios="1"/>
  <conditionalFormatting sqref="A6:A16 A18:A20">
    <cfRule type="expression" dxfId="1041" priority="21" stopIfTrue="1">
      <formula>MOD(ROW(),2)=0</formula>
    </cfRule>
    <cfRule type="expression" dxfId="1040" priority="22" stopIfTrue="1">
      <formula>MOD(ROW(),2)&lt;&gt;0</formula>
    </cfRule>
  </conditionalFormatting>
  <conditionalFormatting sqref="B6:C16 B17 C18:C21">
    <cfRule type="expression" dxfId="1039" priority="23" stopIfTrue="1">
      <formula>MOD(ROW(),2)=0</formula>
    </cfRule>
    <cfRule type="expression" dxfId="1038" priority="24" stopIfTrue="1">
      <formula>MOD(ROW(),2)&lt;&gt;0</formula>
    </cfRule>
  </conditionalFormatting>
  <conditionalFormatting sqref="A26:A85">
    <cfRule type="expression" dxfId="1037" priority="13" stopIfTrue="1">
      <formula>MOD(ROW(),2)=0</formula>
    </cfRule>
    <cfRule type="expression" dxfId="1036" priority="14" stopIfTrue="1">
      <formula>MOD(ROW(),2)&lt;&gt;0</formula>
    </cfRule>
  </conditionalFormatting>
  <conditionalFormatting sqref="B26:C85">
    <cfRule type="expression" dxfId="1035" priority="15" stopIfTrue="1">
      <formula>MOD(ROW(),2)=0</formula>
    </cfRule>
    <cfRule type="expression" dxfId="1034" priority="16" stopIfTrue="1">
      <formula>MOD(ROW(),2)&lt;&gt;0</formula>
    </cfRule>
  </conditionalFormatting>
  <conditionalFormatting sqref="B18:B21">
    <cfRule type="expression" dxfId="1033" priority="11" stopIfTrue="1">
      <formula>MOD(ROW(),2)=0</formula>
    </cfRule>
    <cfRule type="expression" dxfId="1032" priority="12" stopIfTrue="1">
      <formula>MOD(ROW(),2)&lt;&gt;0</formula>
    </cfRule>
  </conditionalFormatting>
  <conditionalFormatting sqref="C17">
    <cfRule type="expression" dxfId="1031" priority="9" stopIfTrue="1">
      <formula>MOD(ROW(),2)=0</formula>
    </cfRule>
    <cfRule type="expression" dxfId="1030" priority="10" stopIfTrue="1">
      <formula>MOD(ROW(),2)&lt;&gt;0</formula>
    </cfRule>
  </conditionalFormatting>
  <conditionalFormatting sqref="A17">
    <cfRule type="expression" dxfId="1029" priority="7" stopIfTrue="1">
      <formula>MOD(ROW(),2)=0</formula>
    </cfRule>
    <cfRule type="expression" dxfId="1028" priority="8" stopIfTrue="1">
      <formula>MOD(ROW(),2)&lt;&gt;0</formula>
    </cfRule>
  </conditionalFormatting>
  <conditionalFormatting sqref="A21">
    <cfRule type="expression" dxfId="1027" priority="3" stopIfTrue="1">
      <formula>MOD(ROW(),2)=0</formula>
    </cfRule>
    <cfRule type="expression" dxfId="102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65"/>
  <dimension ref="A1:G68"/>
  <sheetViews>
    <sheetView showGridLines="0" zoomScale="85" zoomScaleNormal="85" workbookViewId="0">
      <selection activeCell="B22" sqref="B22"/>
    </sheetView>
  </sheetViews>
  <sheetFormatPr defaultColWidth="10" defaultRowHeight="13.2" x14ac:dyDescent="0.25"/>
  <cols>
    <col min="1" max="1" width="31.88671875" style="27" customWidth="1"/>
    <col min="2" max="3" width="22.88671875" style="27" customWidth="1"/>
    <col min="4" max="16384" width="10" style="27"/>
  </cols>
  <sheetData>
    <row r="1" spans="1:7" ht="21" x14ac:dyDescent="0.4">
      <c r="A1" s="40" t="s">
        <v>0</v>
      </c>
      <c r="B1" s="41"/>
      <c r="C1" s="41"/>
      <c r="D1" s="41"/>
      <c r="E1" s="41"/>
      <c r="F1" s="41"/>
      <c r="G1" s="41"/>
    </row>
    <row r="2" spans="1:7" ht="15.6" x14ac:dyDescent="0.3">
      <c r="A2" s="42" t="str">
        <f>IF(title="&gt; Enter workbook title here","Enter workbook title in Cover sheet",title)</f>
        <v>Fire_S - Consolidated Factor Spreadsheet</v>
      </c>
      <c r="B2" s="43"/>
      <c r="C2" s="43"/>
      <c r="D2" s="43"/>
      <c r="E2" s="43"/>
      <c r="F2" s="43"/>
      <c r="G2" s="43"/>
    </row>
    <row r="3" spans="1:7" ht="15.6" x14ac:dyDescent="0.3">
      <c r="A3" s="44" t="str">
        <f>TABLE_FACTOR_TYPE&amp;" - x-"&amp;TABLE_SERIES_NUMBER</f>
        <v>TV In (non-club) - x-220</v>
      </c>
      <c r="B3" s="43"/>
      <c r="C3" s="43"/>
      <c r="D3" s="43"/>
      <c r="E3" s="43"/>
      <c r="F3" s="43"/>
      <c r="G3" s="43"/>
    </row>
    <row r="4" spans="1:7" x14ac:dyDescent="0.25">
      <c r="A4" s="45"/>
    </row>
    <row r="6" spans="1:7" x14ac:dyDescent="0.25">
      <c r="A6" s="77" t="s">
        <v>573</v>
      </c>
      <c r="B6" s="79" t="s">
        <v>574</v>
      </c>
      <c r="C6" s="79"/>
    </row>
    <row r="7" spans="1:7" x14ac:dyDescent="0.25">
      <c r="A7" s="78" t="s">
        <v>575</v>
      </c>
      <c r="B7" s="80" t="s">
        <v>82</v>
      </c>
      <c r="C7" s="80"/>
    </row>
    <row r="8" spans="1:7" x14ac:dyDescent="0.25">
      <c r="A8" s="78" t="s">
        <v>285</v>
      </c>
      <c r="B8" s="80">
        <v>2015</v>
      </c>
      <c r="C8" s="80"/>
    </row>
    <row r="9" spans="1:7" x14ac:dyDescent="0.25">
      <c r="A9" s="78" t="s">
        <v>286</v>
      </c>
      <c r="B9" s="80" t="s">
        <v>364</v>
      </c>
      <c r="C9" s="80"/>
    </row>
    <row r="10" spans="1:7" ht="26.4" x14ac:dyDescent="0.25">
      <c r="A10" s="78" t="s">
        <v>6</v>
      </c>
      <c r="B10" s="80" t="s">
        <v>365</v>
      </c>
      <c r="C10" s="80"/>
    </row>
    <row r="11" spans="1:7" x14ac:dyDescent="0.25">
      <c r="A11" s="78" t="s">
        <v>287</v>
      </c>
      <c r="B11" s="80" t="s">
        <v>304</v>
      </c>
      <c r="C11" s="80"/>
    </row>
    <row r="12" spans="1:7" x14ac:dyDescent="0.25">
      <c r="A12" s="78" t="s">
        <v>288</v>
      </c>
      <c r="B12" s="80" t="s">
        <v>305</v>
      </c>
      <c r="C12" s="80"/>
    </row>
    <row r="13" spans="1:7" hidden="1" x14ac:dyDescent="0.25">
      <c r="A13" s="78" t="s">
        <v>582</v>
      </c>
      <c r="B13" s="80">
        <v>0</v>
      </c>
      <c r="C13" s="80"/>
    </row>
    <row r="14" spans="1:7" hidden="1" x14ac:dyDescent="0.25">
      <c r="A14" s="78" t="s">
        <v>290</v>
      </c>
      <c r="B14" s="80">
        <v>220</v>
      </c>
      <c r="C14" s="80"/>
    </row>
    <row r="15" spans="1:7" x14ac:dyDescent="0.25">
      <c r="A15" s="78" t="s">
        <v>585</v>
      </c>
      <c r="B15" s="80" t="s">
        <v>366</v>
      </c>
      <c r="C15" s="80"/>
    </row>
    <row r="16" spans="1:7" x14ac:dyDescent="0.25">
      <c r="A16" s="78" t="s">
        <v>292</v>
      </c>
      <c r="B16" s="80" t="s">
        <v>367</v>
      </c>
      <c r="C16" s="80"/>
    </row>
    <row r="17" spans="1:3" ht="39.9" customHeight="1" x14ac:dyDescent="0.25">
      <c r="A17" s="78" t="s">
        <v>657</v>
      </c>
      <c r="B17" s="135" t="s">
        <v>338</v>
      </c>
      <c r="C17" s="80"/>
    </row>
    <row r="18" spans="1:3" x14ac:dyDescent="0.25">
      <c r="A18" s="78" t="s">
        <v>589</v>
      </c>
      <c r="B18" s="87">
        <v>45106</v>
      </c>
      <c r="C18" s="80"/>
    </row>
    <row r="19" spans="1:3" x14ac:dyDescent="0.25">
      <c r="A19" s="78" t="s">
        <v>295</v>
      </c>
      <c r="B19" s="87">
        <v>45014</v>
      </c>
      <c r="C19" s="80"/>
    </row>
    <row r="20" spans="1:3" x14ac:dyDescent="0.25">
      <c r="A20" s="78" t="s">
        <v>297</v>
      </c>
      <c r="B20" s="80" t="s">
        <v>310</v>
      </c>
      <c r="C20" s="80"/>
    </row>
    <row r="21" spans="1:3" x14ac:dyDescent="0.25">
      <c r="A21" s="168" t="s">
        <v>658</v>
      </c>
      <c r="B21" s="80" t="s">
        <v>309</v>
      </c>
      <c r="C21" s="80"/>
    </row>
    <row r="23" spans="1:3" x14ac:dyDescent="0.25">
      <c r="B23" s="95" t="str">
        <f>HYPERLINK("#'Factor List'!A1","Back to Factor List")</f>
        <v>Back to Factor List</v>
      </c>
    </row>
    <row r="24" spans="1:3" x14ac:dyDescent="0.25">
      <c r="B24" s="95" t="str">
        <f>HYPERLINK("#'Assumptions'!A1","Assumptions")</f>
        <v>Assumptions</v>
      </c>
    </row>
    <row r="26" spans="1:3" ht="37.5" customHeight="1" x14ac:dyDescent="0.25">
      <c r="A26" s="91" t="s">
        <v>659</v>
      </c>
      <c r="B26" s="91" t="s">
        <v>660</v>
      </c>
      <c r="C26" s="91" t="s">
        <v>678</v>
      </c>
    </row>
    <row r="27" spans="1:3" x14ac:dyDescent="0.25">
      <c r="A27" s="92">
        <v>18</v>
      </c>
      <c r="B27" s="93">
        <v>22.86</v>
      </c>
      <c r="C27" s="93">
        <v>4.21</v>
      </c>
    </row>
    <row r="28" spans="1:3" x14ac:dyDescent="0.25">
      <c r="A28" s="92">
        <v>19</v>
      </c>
      <c r="B28" s="93">
        <v>22.79</v>
      </c>
      <c r="C28" s="93">
        <v>4.4000000000000004</v>
      </c>
    </row>
    <row r="29" spans="1:3" x14ac:dyDescent="0.25">
      <c r="A29" s="92">
        <v>20</v>
      </c>
      <c r="B29" s="93">
        <v>22.73</v>
      </c>
      <c r="C29" s="93">
        <v>4.4000000000000004</v>
      </c>
    </row>
    <row r="30" spans="1:3" x14ac:dyDescent="0.25">
      <c r="A30" s="92">
        <v>21</v>
      </c>
      <c r="B30" s="93">
        <v>22.66</v>
      </c>
      <c r="C30" s="93">
        <v>4.4000000000000004</v>
      </c>
    </row>
    <row r="31" spans="1:3" x14ac:dyDescent="0.25">
      <c r="A31" s="92">
        <v>22</v>
      </c>
      <c r="B31" s="93">
        <v>22.59</v>
      </c>
      <c r="C31" s="93">
        <v>4.4000000000000004</v>
      </c>
    </row>
    <row r="32" spans="1:3" x14ac:dyDescent="0.25">
      <c r="A32" s="92">
        <v>23</v>
      </c>
      <c r="B32" s="93">
        <v>22.53</v>
      </c>
      <c r="C32" s="93">
        <v>4.4000000000000004</v>
      </c>
    </row>
    <row r="33" spans="1:3" x14ac:dyDescent="0.25">
      <c r="A33" s="92">
        <v>24</v>
      </c>
      <c r="B33" s="93">
        <v>22.46</v>
      </c>
      <c r="C33" s="93">
        <v>4.4000000000000004</v>
      </c>
    </row>
    <row r="34" spans="1:3" x14ac:dyDescent="0.25">
      <c r="A34" s="92">
        <v>25</v>
      </c>
      <c r="B34" s="93">
        <v>22.39</v>
      </c>
      <c r="C34" s="93">
        <v>4.4000000000000004</v>
      </c>
    </row>
    <row r="35" spans="1:3" x14ac:dyDescent="0.25">
      <c r="A35" s="92">
        <v>26</v>
      </c>
      <c r="B35" s="93">
        <v>22.32</v>
      </c>
      <c r="C35" s="93">
        <v>4.4000000000000004</v>
      </c>
    </row>
    <row r="36" spans="1:3" x14ac:dyDescent="0.25">
      <c r="A36" s="92">
        <v>27</v>
      </c>
      <c r="B36" s="93">
        <v>22.25</v>
      </c>
      <c r="C36" s="93">
        <v>4.4000000000000004</v>
      </c>
    </row>
    <row r="37" spans="1:3" x14ac:dyDescent="0.25">
      <c r="A37" s="92">
        <v>28</v>
      </c>
      <c r="B37" s="93">
        <v>22.19</v>
      </c>
      <c r="C37" s="93">
        <v>4.4000000000000004</v>
      </c>
    </row>
    <row r="38" spans="1:3" x14ac:dyDescent="0.25">
      <c r="A38" s="92">
        <v>29</v>
      </c>
      <c r="B38" s="93">
        <v>22.12</v>
      </c>
      <c r="C38" s="93">
        <v>4.4000000000000004</v>
      </c>
    </row>
    <row r="39" spans="1:3" x14ac:dyDescent="0.25">
      <c r="A39" s="92">
        <v>30</v>
      </c>
      <c r="B39" s="93">
        <v>22.05</v>
      </c>
      <c r="C39" s="93">
        <v>4.4000000000000004</v>
      </c>
    </row>
    <row r="40" spans="1:3" x14ac:dyDescent="0.25">
      <c r="A40" s="92">
        <v>31</v>
      </c>
      <c r="B40" s="93">
        <v>21.98</v>
      </c>
      <c r="C40" s="93">
        <v>4.3899999999999997</v>
      </c>
    </row>
    <row r="41" spans="1:3" x14ac:dyDescent="0.25">
      <c r="A41" s="92">
        <v>32</v>
      </c>
      <c r="B41" s="93">
        <v>21.91</v>
      </c>
      <c r="C41" s="93">
        <v>4.3899999999999997</v>
      </c>
    </row>
    <row r="42" spans="1:3" x14ac:dyDescent="0.25">
      <c r="A42" s="92">
        <v>33</v>
      </c>
      <c r="B42" s="93">
        <v>21.84</v>
      </c>
      <c r="C42" s="93">
        <v>4.3899999999999997</v>
      </c>
    </row>
    <row r="43" spans="1:3" x14ac:dyDescent="0.25">
      <c r="A43" s="92">
        <v>34</v>
      </c>
      <c r="B43" s="93">
        <v>21.77</v>
      </c>
      <c r="C43" s="93">
        <v>4.3899999999999997</v>
      </c>
    </row>
    <row r="44" spans="1:3" x14ac:dyDescent="0.25">
      <c r="A44" s="92">
        <v>35</v>
      </c>
      <c r="B44" s="93">
        <v>21.7</v>
      </c>
      <c r="C44" s="93">
        <v>4.38</v>
      </c>
    </row>
    <row r="45" spans="1:3" x14ac:dyDescent="0.25">
      <c r="A45" s="92">
        <v>36</v>
      </c>
      <c r="B45" s="93">
        <v>21.63</v>
      </c>
      <c r="C45" s="93">
        <v>4.38</v>
      </c>
    </row>
    <row r="46" spans="1:3" x14ac:dyDescent="0.25">
      <c r="A46" s="92">
        <v>37</v>
      </c>
      <c r="B46" s="93">
        <v>21.56</v>
      </c>
      <c r="C46" s="93">
        <v>4.38</v>
      </c>
    </row>
    <row r="47" spans="1:3" x14ac:dyDescent="0.25">
      <c r="A47" s="92">
        <v>38</v>
      </c>
      <c r="B47" s="93">
        <v>21.49</v>
      </c>
      <c r="C47" s="93">
        <v>4.37</v>
      </c>
    </row>
    <row r="48" spans="1:3" x14ac:dyDescent="0.25">
      <c r="A48" s="92">
        <v>39</v>
      </c>
      <c r="B48" s="93">
        <v>21.41</v>
      </c>
      <c r="C48" s="93">
        <v>4.37</v>
      </c>
    </row>
    <row r="49" spans="1:3" x14ac:dyDescent="0.25">
      <c r="A49" s="92">
        <v>40</v>
      </c>
      <c r="B49" s="93">
        <v>21.34</v>
      </c>
      <c r="C49" s="93">
        <v>4.3600000000000003</v>
      </c>
    </row>
    <row r="50" spans="1:3" x14ac:dyDescent="0.25">
      <c r="A50" s="92">
        <v>41</v>
      </c>
      <c r="B50" s="93">
        <v>21.27</v>
      </c>
      <c r="C50" s="93">
        <v>4.3600000000000003</v>
      </c>
    </row>
    <row r="51" spans="1:3" x14ac:dyDescent="0.25">
      <c r="A51" s="92">
        <v>42</v>
      </c>
      <c r="B51" s="93">
        <v>21.19</v>
      </c>
      <c r="C51" s="93">
        <v>4.3499999999999996</v>
      </c>
    </row>
    <row r="52" spans="1:3" x14ac:dyDescent="0.25">
      <c r="A52" s="92">
        <v>43</v>
      </c>
      <c r="B52" s="93">
        <v>21.12</v>
      </c>
      <c r="C52" s="93">
        <v>4.3499999999999996</v>
      </c>
    </row>
    <row r="53" spans="1:3" x14ac:dyDescent="0.25">
      <c r="A53" s="92">
        <v>44</v>
      </c>
      <c r="B53" s="93">
        <v>21.04</v>
      </c>
      <c r="C53" s="93">
        <v>4.34</v>
      </c>
    </row>
    <row r="54" spans="1:3" x14ac:dyDescent="0.25">
      <c r="A54" s="92">
        <v>45</v>
      </c>
      <c r="B54" s="93">
        <v>20.96</v>
      </c>
      <c r="C54" s="93">
        <v>4.33</v>
      </c>
    </row>
    <row r="55" spans="1:3" x14ac:dyDescent="0.25">
      <c r="A55" s="92">
        <v>46</v>
      </c>
      <c r="B55" s="93">
        <v>20.88</v>
      </c>
      <c r="C55" s="93">
        <v>4.33</v>
      </c>
    </row>
    <row r="56" spans="1:3" x14ac:dyDescent="0.25">
      <c r="A56" s="92">
        <v>47</v>
      </c>
      <c r="B56" s="93">
        <v>20.81</v>
      </c>
      <c r="C56" s="93">
        <v>4.32</v>
      </c>
    </row>
    <row r="57" spans="1:3" x14ac:dyDescent="0.25">
      <c r="A57" s="92">
        <v>48</v>
      </c>
      <c r="B57" s="93">
        <v>20.73</v>
      </c>
      <c r="C57" s="93">
        <v>4.3099999999999996</v>
      </c>
    </row>
    <row r="58" spans="1:3" x14ac:dyDescent="0.25">
      <c r="A58" s="92">
        <v>49</v>
      </c>
      <c r="B58" s="93">
        <v>20.65</v>
      </c>
      <c r="C58" s="93">
        <v>4.3</v>
      </c>
    </row>
    <row r="59" spans="1:3" x14ac:dyDescent="0.25">
      <c r="A59" s="92">
        <v>50</v>
      </c>
      <c r="B59" s="93">
        <v>20.57</v>
      </c>
      <c r="C59" s="93">
        <v>4.29</v>
      </c>
    </row>
    <row r="60" spans="1:3" x14ac:dyDescent="0.25">
      <c r="A60" s="92">
        <v>51</v>
      </c>
      <c r="B60" s="93">
        <v>20.49</v>
      </c>
      <c r="C60" s="93">
        <v>4.28</v>
      </c>
    </row>
    <row r="61" spans="1:3" x14ac:dyDescent="0.25">
      <c r="A61" s="92">
        <v>52</v>
      </c>
      <c r="B61" s="93">
        <v>20.41</v>
      </c>
      <c r="C61" s="93">
        <v>4.2699999999999996</v>
      </c>
    </row>
    <row r="62" spans="1:3" x14ac:dyDescent="0.25">
      <c r="A62" s="92">
        <v>53</v>
      </c>
      <c r="B62" s="93">
        <v>20.329999999999998</v>
      </c>
      <c r="C62" s="93">
        <v>4.25</v>
      </c>
    </row>
    <row r="63" spans="1:3" x14ac:dyDescent="0.25">
      <c r="A63" s="92">
        <v>54</v>
      </c>
      <c r="B63" s="93">
        <v>20.260000000000002</v>
      </c>
      <c r="C63" s="93">
        <v>4.24</v>
      </c>
    </row>
    <row r="64" spans="1:3" x14ac:dyDescent="0.25">
      <c r="A64" s="92">
        <v>55</v>
      </c>
      <c r="B64" s="93">
        <v>20.190000000000001</v>
      </c>
      <c r="C64" s="93">
        <v>4.22</v>
      </c>
    </row>
    <row r="65" spans="1:3" x14ac:dyDescent="0.25">
      <c r="A65" s="92">
        <v>56</v>
      </c>
      <c r="B65" s="93">
        <v>20.12</v>
      </c>
      <c r="C65" s="93">
        <v>4.2</v>
      </c>
    </row>
    <row r="66" spans="1:3" x14ac:dyDescent="0.25">
      <c r="A66" s="92">
        <v>57</v>
      </c>
      <c r="B66" s="93">
        <v>20.07</v>
      </c>
      <c r="C66" s="93">
        <v>4.18</v>
      </c>
    </row>
    <row r="67" spans="1:3" x14ac:dyDescent="0.25">
      <c r="A67" s="92">
        <v>58</v>
      </c>
      <c r="B67" s="93">
        <v>20.02</v>
      </c>
      <c r="C67" s="93">
        <v>4.16</v>
      </c>
    </row>
    <row r="68" spans="1:3" x14ac:dyDescent="0.25">
      <c r="A68" s="92">
        <v>59</v>
      </c>
      <c r="B68" s="93">
        <v>19.98</v>
      </c>
      <c r="C68" s="93">
        <v>4.1399999999999997</v>
      </c>
    </row>
  </sheetData>
  <sheetProtection algorithmName="SHA-512" hashValue="NkahDdnH+khvAhl0UGtOUL2Qs3Wt+0rRjHBK7b2P3HmTVJfzh7Z9kDA6H+XT0+rlG6SLBYu9NMW7eKIvJPMqvQ==" saltValue="VVnTCGTYVP5CVJ5z1yp57w==" spinCount="100000" sheet="1" objects="1" scenarios="1"/>
  <conditionalFormatting sqref="A6:A16 A18:A20">
    <cfRule type="expression" dxfId="1025" priority="21" stopIfTrue="1">
      <formula>MOD(ROW(),2)=0</formula>
    </cfRule>
    <cfRule type="expression" dxfId="1024" priority="22" stopIfTrue="1">
      <formula>MOD(ROW(),2)&lt;&gt;0</formula>
    </cfRule>
  </conditionalFormatting>
  <conditionalFormatting sqref="B6:C16 B17 B18:C21">
    <cfRule type="expression" dxfId="1023" priority="23" stopIfTrue="1">
      <formula>MOD(ROW(),2)=0</formula>
    </cfRule>
    <cfRule type="expression" dxfId="1022" priority="24" stopIfTrue="1">
      <formula>MOD(ROW(),2)&lt;&gt;0</formula>
    </cfRule>
  </conditionalFormatting>
  <conditionalFormatting sqref="A26:A68">
    <cfRule type="expression" dxfId="1021" priority="11" stopIfTrue="1">
      <formula>MOD(ROW(),2)=0</formula>
    </cfRule>
    <cfRule type="expression" dxfId="1020" priority="12" stopIfTrue="1">
      <formula>MOD(ROW(),2)&lt;&gt;0</formula>
    </cfRule>
  </conditionalFormatting>
  <conditionalFormatting sqref="B26:C68">
    <cfRule type="expression" dxfId="1019" priority="13" stopIfTrue="1">
      <formula>MOD(ROW(),2)=0</formula>
    </cfRule>
    <cfRule type="expression" dxfId="1018" priority="14" stopIfTrue="1">
      <formula>MOD(ROW(),2)&lt;&gt;0</formula>
    </cfRule>
  </conditionalFormatting>
  <conditionalFormatting sqref="C17">
    <cfRule type="expression" dxfId="1017" priority="9" stopIfTrue="1">
      <formula>MOD(ROW(),2)=0</formula>
    </cfRule>
    <cfRule type="expression" dxfId="1016" priority="10" stopIfTrue="1">
      <formula>MOD(ROW(),2)&lt;&gt;0</formula>
    </cfRule>
  </conditionalFormatting>
  <conditionalFormatting sqref="A17">
    <cfRule type="expression" dxfId="1015" priority="7" stopIfTrue="1">
      <formula>MOD(ROW(),2)=0</formula>
    </cfRule>
    <cfRule type="expression" dxfId="1014" priority="8" stopIfTrue="1">
      <formula>MOD(ROW(),2)&lt;&gt;0</formula>
    </cfRule>
  </conditionalFormatting>
  <conditionalFormatting sqref="A21">
    <cfRule type="expression" dxfId="1013" priority="3" stopIfTrue="1">
      <formula>MOD(ROW(),2)=0</formula>
    </cfRule>
    <cfRule type="expression" dxfId="101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66"/>
  <dimension ref="A1:G68"/>
  <sheetViews>
    <sheetView showGridLines="0" zoomScale="85" zoomScaleNormal="85" workbookViewId="0">
      <selection activeCell="B22" sqref="B22"/>
    </sheetView>
  </sheetViews>
  <sheetFormatPr defaultColWidth="10" defaultRowHeight="13.2" x14ac:dyDescent="0.25"/>
  <cols>
    <col min="1" max="1" width="31.88671875" style="27" customWidth="1"/>
    <col min="2" max="3" width="22.88671875" style="27" customWidth="1"/>
    <col min="4" max="16384" width="10" style="27"/>
  </cols>
  <sheetData>
    <row r="1" spans="1:7" ht="21" x14ac:dyDescent="0.4">
      <c r="A1" s="40" t="s">
        <v>0</v>
      </c>
      <c r="B1" s="41"/>
      <c r="C1" s="41"/>
      <c r="D1" s="41"/>
      <c r="E1" s="41"/>
      <c r="F1" s="41"/>
      <c r="G1" s="41"/>
    </row>
    <row r="2" spans="1:7" ht="15.6" x14ac:dyDescent="0.3">
      <c r="A2" s="42" t="str">
        <f>IF(title="&gt; Enter workbook title here","Enter workbook title in Cover sheet",title)</f>
        <v>Fire_S - Consolidated Factor Spreadsheet</v>
      </c>
      <c r="B2" s="43"/>
      <c r="C2" s="43"/>
      <c r="D2" s="43"/>
      <c r="E2" s="43"/>
      <c r="F2" s="43"/>
      <c r="G2" s="43"/>
    </row>
    <row r="3" spans="1:7" ht="15.6" x14ac:dyDescent="0.3">
      <c r="A3" s="44" t="str">
        <f>TABLE_FACTOR_TYPE&amp;" - x-"&amp;TABLE_SERIES_NUMBER</f>
        <v>TV In (non-club) - x-221</v>
      </c>
      <c r="B3" s="43"/>
      <c r="C3" s="43"/>
      <c r="D3" s="43"/>
      <c r="E3" s="43"/>
      <c r="F3" s="43"/>
      <c r="G3" s="43"/>
    </row>
    <row r="4" spans="1:7" x14ac:dyDescent="0.25">
      <c r="A4" s="45"/>
    </row>
    <row r="6" spans="1:7" x14ac:dyDescent="0.25">
      <c r="A6" s="77" t="s">
        <v>573</v>
      </c>
      <c r="B6" s="79" t="s">
        <v>574</v>
      </c>
      <c r="C6" s="79"/>
    </row>
    <row r="7" spans="1:7" x14ac:dyDescent="0.25">
      <c r="A7" s="78" t="s">
        <v>575</v>
      </c>
      <c r="B7" s="80" t="s">
        <v>82</v>
      </c>
      <c r="C7" s="80"/>
    </row>
    <row r="8" spans="1:7" x14ac:dyDescent="0.25">
      <c r="A8" s="78" t="s">
        <v>285</v>
      </c>
      <c r="B8" s="80">
        <v>2015</v>
      </c>
      <c r="C8" s="80"/>
    </row>
    <row r="9" spans="1:7" x14ac:dyDescent="0.25">
      <c r="A9" s="78" t="s">
        <v>286</v>
      </c>
      <c r="B9" s="80" t="s">
        <v>364</v>
      </c>
      <c r="C9" s="80"/>
    </row>
    <row r="10" spans="1:7" ht="26.4" x14ac:dyDescent="0.25">
      <c r="A10" s="78" t="s">
        <v>6</v>
      </c>
      <c r="B10" s="80" t="s">
        <v>365</v>
      </c>
      <c r="C10" s="80"/>
    </row>
    <row r="11" spans="1:7" x14ac:dyDescent="0.25">
      <c r="A11" s="78" t="s">
        <v>287</v>
      </c>
      <c r="B11" s="80" t="s">
        <v>314</v>
      </c>
      <c r="C11" s="80"/>
    </row>
    <row r="12" spans="1:7" x14ac:dyDescent="0.25">
      <c r="A12" s="78" t="s">
        <v>288</v>
      </c>
      <c r="B12" s="80" t="s">
        <v>305</v>
      </c>
      <c r="C12" s="80"/>
    </row>
    <row r="13" spans="1:7" hidden="1" x14ac:dyDescent="0.25">
      <c r="A13" s="78" t="s">
        <v>582</v>
      </c>
      <c r="B13" s="80">
        <v>0</v>
      </c>
      <c r="C13" s="80"/>
    </row>
    <row r="14" spans="1:7" hidden="1" x14ac:dyDescent="0.25">
      <c r="A14" s="78" t="s">
        <v>290</v>
      </c>
      <c r="B14" s="80">
        <v>221</v>
      </c>
      <c r="C14" s="80"/>
    </row>
    <row r="15" spans="1:7" x14ac:dyDescent="0.25">
      <c r="A15" s="78" t="s">
        <v>585</v>
      </c>
      <c r="B15" s="80" t="s">
        <v>368</v>
      </c>
      <c r="C15" s="80"/>
    </row>
    <row r="16" spans="1:7" x14ac:dyDescent="0.25">
      <c r="A16" s="78" t="s">
        <v>292</v>
      </c>
      <c r="B16" s="80" t="s">
        <v>369</v>
      </c>
      <c r="C16" s="80"/>
    </row>
    <row r="17" spans="1:3" ht="44.4" customHeight="1" x14ac:dyDescent="0.25">
      <c r="A17" s="78" t="s">
        <v>657</v>
      </c>
      <c r="B17" s="135" t="s">
        <v>338</v>
      </c>
      <c r="C17" s="80"/>
    </row>
    <row r="18" spans="1:3" x14ac:dyDescent="0.25">
      <c r="A18" s="78" t="s">
        <v>589</v>
      </c>
      <c r="B18" s="87">
        <v>45106</v>
      </c>
      <c r="C18" s="80"/>
    </row>
    <row r="19" spans="1:3" x14ac:dyDescent="0.25">
      <c r="A19" s="78" t="s">
        <v>295</v>
      </c>
      <c r="B19" s="87">
        <v>45014</v>
      </c>
      <c r="C19" s="80"/>
    </row>
    <row r="20" spans="1:3" x14ac:dyDescent="0.25">
      <c r="A20" s="78" t="s">
        <v>297</v>
      </c>
      <c r="B20" s="80" t="s">
        <v>310</v>
      </c>
      <c r="C20" s="80"/>
    </row>
    <row r="21" spans="1:3" x14ac:dyDescent="0.25">
      <c r="A21" s="168" t="s">
        <v>658</v>
      </c>
      <c r="B21" s="80" t="s">
        <v>309</v>
      </c>
      <c r="C21" s="80"/>
    </row>
    <row r="23" spans="1:3" x14ac:dyDescent="0.25">
      <c r="B23" s="95" t="str">
        <f>HYPERLINK("#'Factor List'!A1","Back to Factor List")</f>
        <v>Back to Factor List</v>
      </c>
    </row>
    <row r="24" spans="1:3" x14ac:dyDescent="0.25">
      <c r="B24" s="95" t="str">
        <f>HYPERLINK("#'Assumptions'!A1","Assumptions")</f>
        <v>Assumptions</v>
      </c>
    </row>
    <row r="26" spans="1:3" ht="38.1" customHeight="1" x14ac:dyDescent="0.25">
      <c r="A26" s="91" t="s">
        <v>659</v>
      </c>
      <c r="B26" s="91" t="s">
        <v>660</v>
      </c>
      <c r="C26" s="91" t="s">
        <v>678</v>
      </c>
    </row>
    <row r="27" spans="1:3" x14ac:dyDescent="0.25">
      <c r="A27" s="92">
        <v>18</v>
      </c>
      <c r="B27" s="93">
        <v>22.86</v>
      </c>
      <c r="C27" s="93">
        <v>4.21</v>
      </c>
    </row>
    <row r="28" spans="1:3" x14ac:dyDescent="0.25">
      <c r="A28" s="92">
        <v>19</v>
      </c>
      <c r="B28" s="93">
        <v>22.79</v>
      </c>
      <c r="C28" s="93">
        <v>4.4000000000000004</v>
      </c>
    </row>
    <row r="29" spans="1:3" x14ac:dyDescent="0.25">
      <c r="A29" s="92">
        <v>20</v>
      </c>
      <c r="B29" s="93">
        <v>22.73</v>
      </c>
      <c r="C29" s="93">
        <v>4.4000000000000004</v>
      </c>
    </row>
    <row r="30" spans="1:3" x14ac:dyDescent="0.25">
      <c r="A30" s="92">
        <v>21</v>
      </c>
      <c r="B30" s="93">
        <v>22.66</v>
      </c>
      <c r="C30" s="93">
        <v>4.4000000000000004</v>
      </c>
    </row>
    <row r="31" spans="1:3" x14ac:dyDescent="0.25">
      <c r="A31" s="92">
        <v>22</v>
      </c>
      <c r="B31" s="93">
        <v>22.59</v>
      </c>
      <c r="C31" s="93">
        <v>4.4000000000000004</v>
      </c>
    </row>
    <row r="32" spans="1:3" x14ac:dyDescent="0.25">
      <c r="A32" s="92">
        <v>23</v>
      </c>
      <c r="B32" s="93">
        <v>22.53</v>
      </c>
      <c r="C32" s="93">
        <v>4.4000000000000004</v>
      </c>
    </row>
    <row r="33" spans="1:3" x14ac:dyDescent="0.25">
      <c r="A33" s="92">
        <v>24</v>
      </c>
      <c r="B33" s="93">
        <v>22.46</v>
      </c>
      <c r="C33" s="93">
        <v>4.4000000000000004</v>
      </c>
    </row>
    <row r="34" spans="1:3" x14ac:dyDescent="0.25">
      <c r="A34" s="92">
        <v>25</v>
      </c>
      <c r="B34" s="93">
        <v>22.39</v>
      </c>
      <c r="C34" s="93">
        <v>4.4000000000000004</v>
      </c>
    </row>
    <row r="35" spans="1:3" x14ac:dyDescent="0.25">
      <c r="A35" s="92">
        <v>26</v>
      </c>
      <c r="B35" s="93">
        <v>22.32</v>
      </c>
      <c r="C35" s="93">
        <v>4.4000000000000004</v>
      </c>
    </row>
    <row r="36" spans="1:3" x14ac:dyDescent="0.25">
      <c r="A36" s="92">
        <v>27</v>
      </c>
      <c r="B36" s="93">
        <v>22.25</v>
      </c>
      <c r="C36" s="93">
        <v>4.4000000000000004</v>
      </c>
    </row>
    <row r="37" spans="1:3" x14ac:dyDescent="0.25">
      <c r="A37" s="92">
        <v>28</v>
      </c>
      <c r="B37" s="93">
        <v>22.19</v>
      </c>
      <c r="C37" s="93">
        <v>4.4000000000000004</v>
      </c>
    </row>
    <row r="38" spans="1:3" x14ac:dyDescent="0.25">
      <c r="A38" s="92">
        <v>29</v>
      </c>
      <c r="B38" s="93">
        <v>22.12</v>
      </c>
      <c r="C38" s="93">
        <v>4.4000000000000004</v>
      </c>
    </row>
    <row r="39" spans="1:3" x14ac:dyDescent="0.25">
      <c r="A39" s="92">
        <v>30</v>
      </c>
      <c r="B39" s="93">
        <v>22.05</v>
      </c>
      <c r="C39" s="93">
        <v>4.4000000000000004</v>
      </c>
    </row>
    <row r="40" spans="1:3" x14ac:dyDescent="0.25">
      <c r="A40" s="92">
        <v>31</v>
      </c>
      <c r="B40" s="93">
        <v>21.98</v>
      </c>
      <c r="C40" s="93">
        <v>4.3899999999999997</v>
      </c>
    </row>
    <row r="41" spans="1:3" x14ac:dyDescent="0.25">
      <c r="A41" s="92">
        <v>32</v>
      </c>
      <c r="B41" s="93">
        <v>21.91</v>
      </c>
      <c r="C41" s="93">
        <v>4.3899999999999997</v>
      </c>
    </row>
    <row r="42" spans="1:3" x14ac:dyDescent="0.25">
      <c r="A42" s="92">
        <v>33</v>
      </c>
      <c r="B42" s="93">
        <v>21.84</v>
      </c>
      <c r="C42" s="93">
        <v>4.3899999999999997</v>
      </c>
    </row>
    <row r="43" spans="1:3" x14ac:dyDescent="0.25">
      <c r="A43" s="92">
        <v>34</v>
      </c>
      <c r="B43" s="93">
        <v>21.77</v>
      </c>
      <c r="C43" s="93">
        <v>4.3899999999999997</v>
      </c>
    </row>
    <row r="44" spans="1:3" x14ac:dyDescent="0.25">
      <c r="A44" s="92">
        <v>35</v>
      </c>
      <c r="B44" s="93">
        <v>21.7</v>
      </c>
      <c r="C44" s="93">
        <v>4.38</v>
      </c>
    </row>
    <row r="45" spans="1:3" x14ac:dyDescent="0.25">
      <c r="A45" s="92">
        <v>36</v>
      </c>
      <c r="B45" s="93">
        <v>21.63</v>
      </c>
      <c r="C45" s="93">
        <v>4.38</v>
      </c>
    </row>
    <row r="46" spans="1:3" x14ac:dyDescent="0.25">
      <c r="A46" s="92">
        <v>37</v>
      </c>
      <c r="B46" s="93">
        <v>21.56</v>
      </c>
      <c r="C46" s="93">
        <v>4.38</v>
      </c>
    </row>
    <row r="47" spans="1:3" x14ac:dyDescent="0.25">
      <c r="A47" s="92">
        <v>38</v>
      </c>
      <c r="B47" s="93">
        <v>21.49</v>
      </c>
      <c r="C47" s="93">
        <v>4.37</v>
      </c>
    </row>
    <row r="48" spans="1:3" x14ac:dyDescent="0.25">
      <c r="A48" s="92">
        <v>39</v>
      </c>
      <c r="B48" s="93">
        <v>21.41</v>
      </c>
      <c r="C48" s="93">
        <v>4.37</v>
      </c>
    </row>
    <row r="49" spans="1:3" x14ac:dyDescent="0.25">
      <c r="A49" s="92">
        <v>40</v>
      </c>
      <c r="B49" s="93">
        <v>21.34</v>
      </c>
      <c r="C49" s="93">
        <v>4.3600000000000003</v>
      </c>
    </row>
    <row r="50" spans="1:3" x14ac:dyDescent="0.25">
      <c r="A50" s="92">
        <v>41</v>
      </c>
      <c r="B50" s="93">
        <v>21.27</v>
      </c>
      <c r="C50" s="93">
        <v>4.3600000000000003</v>
      </c>
    </row>
    <row r="51" spans="1:3" x14ac:dyDescent="0.25">
      <c r="A51" s="92">
        <v>42</v>
      </c>
      <c r="B51" s="93">
        <v>21.19</v>
      </c>
      <c r="C51" s="93">
        <v>4.3499999999999996</v>
      </c>
    </row>
    <row r="52" spans="1:3" x14ac:dyDescent="0.25">
      <c r="A52" s="92">
        <v>43</v>
      </c>
      <c r="B52" s="93">
        <v>21.12</v>
      </c>
      <c r="C52" s="93">
        <v>4.3499999999999996</v>
      </c>
    </row>
    <row r="53" spans="1:3" x14ac:dyDescent="0.25">
      <c r="A53" s="92">
        <v>44</v>
      </c>
      <c r="B53" s="93">
        <v>21.04</v>
      </c>
      <c r="C53" s="93">
        <v>4.34</v>
      </c>
    </row>
    <row r="54" spans="1:3" x14ac:dyDescent="0.25">
      <c r="A54" s="92">
        <v>45</v>
      </c>
      <c r="B54" s="93">
        <v>20.96</v>
      </c>
      <c r="C54" s="93">
        <v>4.33</v>
      </c>
    </row>
    <row r="55" spans="1:3" x14ac:dyDescent="0.25">
      <c r="A55" s="92">
        <v>46</v>
      </c>
      <c r="B55" s="93">
        <v>20.88</v>
      </c>
      <c r="C55" s="93">
        <v>4.33</v>
      </c>
    </row>
    <row r="56" spans="1:3" x14ac:dyDescent="0.25">
      <c r="A56" s="92">
        <v>47</v>
      </c>
      <c r="B56" s="93">
        <v>20.81</v>
      </c>
      <c r="C56" s="93">
        <v>4.32</v>
      </c>
    </row>
    <row r="57" spans="1:3" x14ac:dyDescent="0.25">
      <c r="A57" s="92">
        <v>48</v>
      </c>
      <c r="B57" s="93">
        <v>20.73</v>
      </c>
      <c r="C57" s="93">
        <v>4.3099999999999996</v>
      </c>
    </row>
    <row r="58" spans="1:3" x14ac:dyDescent="0.25">
      <c r="A58" s="92">
        <v>49</v>
      </c>
      <c r="B58" s="93">
        <v>20.65</v>
      </c>
      <c r="C58" s="93">
        <v>4.3</v>
      </c>
    </row>
    <row r="59" spans="1:3" x14ac:dyDescent="0.25">
      <c r="A59" s="92">
        <v>50</v>
      </c>
      <c r="B59" s="93">
        <v>20.57</v>
      </c>
      <c r="C59" s="93">
        <v>4.29</v>
      </c>
    </row>
    <row r="60" spans="1:3" x14ac:dyDescent="0.25">
      <c r="A60" s="92">
        <v>51</v>
      </c>
      <c r="B60" s="93">
        <v>20.49</v>
      </c>
      <c r="C60" s="93">
        <v>4.28</v>
      </c>
    </row>
    <row r="61" spans="1:3" x14ac:dyDescent="0.25">
      <c r="A61" s="92">
        <v>52</v>
      </c>
      <c r="B61" s="93">
        <v>20.41</v>
      </c>
      <c r="C61" s="93">
        <v>4.2699999999999996</v>
      </c>
    </row>
    <row r="62" spans="1:3" x14ac:dyDescent="0.25">
      <c r="A62" s="92">
        <v>53</v>
      </c>
      <c r="B62" s="93">
        <v>20.329999999999998</v>
      </c>
      <c r="C62" s="93">
        <v>4.25</v>
      </c>
    </row>
    <row r="63" spans="1:3" x14ac:dyDescent="0.25">
      <c r="A63" s="92">
        <v>54</v>
      </c>
      <c r="B63" s="93">
        <v>20.260000000000002</v>
      </c>
      <c r="C63" s="93">
        <v>4.24</v>
      </c>
    </row>
    <row r="64" spans="1:3" x14ac:dyDescent="0.25">
      <c r="A64" s="92">
        <v>55</v>
      </c>
      <c r="B64" s="93">
        <v>20.190000000000001</v>
      </c>
      <c r="C64" s="93">
        <v>4.22</v>
      </c>
    </row>
    <row r="65" spans="1:3" x14ac:dyDescent="0.25">
      <c r="A65" s="92">
        <v>56</v>
      </c>
      <c r="B65" s="93">
        <v>20.12</v>
      </c>
      <c r="C65" s="93">
        <v>4.2</v>
      </c>
    </row>
    <row r="66" spans="1:3" x14ac:dyDescent="0.25">
      <c r="A66" s="92">
        <v>57</v>
      </c>
      <c r="B66" s="93">
        <v>20.07</v>
      </c>
      <c r="C66" s="93">
        <v>4.18</v>
      </c>
    </row>
    <row r="67" spans="1:3" x14ac:dyDescent="0.25">
      <c r="A67" s="92">
        <v>58</v>
      </c>
      <c r="B67" s="93">
        <v>20.02</v>
      </c>
      <c r="C67" s="93">
        <v>4.16</v>
      </c>
    </row>
    <row r="68" spans="1:3" x14ac:dyDescent="0.25">
      <c r="A68" s="92">
        <v>59</v>
      </c>
      <c r="B68" s="93">
        <v>19.98</v>
      </c>
      <c r="C68" s="93">
        <v>4.1399999999999997</v>
      </c>
    </row>
  </sheetData>
  <sheetProtection algorithmName="SHA-512" hashValue="tx29V/XlsKTsSRocQpa38jVm4RaHxRGbFZ3QinT5O2rgPHKBEOovx1dQFmHDe7XKeV7n11IqFxdvhxmriwWCcg==" saltValue="9kMGX8PBxEJPHP/MkWFpVw==" spinCount="100000" sheet="1" objects="1" scenarios="1"/>
  <conditionalFormatting sqref="A6:A16 A18:A20">
    <cfRule type="expression" dxfId="1011" priority="23" stopIfTrue="1">
      <formula>MOD(ROW(),2)=0</formula>
    </cfRule>
    <cfRule type="expression" dxfId="1010" priority="24" stopIfTrue="1">
      <formula>MOD(ROW(),2)&lt;&gt;0</formula>
    </cfRule>
  </conditionalFormatting>
  <conditionalFormatting sqref="B6:C16">
    <cfRule type="expression" dxfId="1009" priority="25" stopIfTrue="1">
      <formula>MOD(ROW(),2)=0</formula>
    </cfRule>
    <cfRule type="expression" dxfId="1008" priority="26" stopIfTrue="1">
      <formula>MOD(ROW(),2)&lt;&gt;0</formula>
    </cfRule>
  </conditionalFormatting>
  <conditionalFormatting sqref="B17 B18:C21">
    <cfRule type="expression" dxfId="1007" priority="15" stopIfTrue="1">
      <formula>MOD(ROW(),2)=0</formula>
    </cfRule>
    <cfRule type="expression" dxfId="1006" priority="16" stopIfTrue="1">
      <formula>MOD(ROW(),2)&lt;&gt;0</formula>
    </cfRule>
  </conditionalFormatting>
  <conditionalFormatting sqref="A26:A68">
    <cfRule type="expression" dxfId="1005" priority="11" stopIfTrue="1">
      <formula>MOD(ROW(),2)=0</formula>
    </cfRule>
    <cfRule type="expression" dxfId="1004" priority="12" stopIfTrue="1">
      <formula>MOD(ROW(),2)&lt;&gt;0</formula>
    </cfRule>
  </conditionalFormatting>
  <conditionalFormatting sqref="B26:C68">
    <cfRule type="expression" dxfId="1003" priority="13" stopIfTrue="1">
      <formula>MOD(ROW(),2)=0</formula>
    </cfRule>
    <cfRule type="expression" dxfId="1002" priority="14" stopIfTrue="1">
      <formula>MOD(ROW(),2)&lt;&gt;0</formula>
    </cfRule>
  </conditionalFormatting>
  <conditionalFormatting sqref="C17">
    <cfRule type="expression" dxfId="1001" priority="9" stopIfTrue="1">
      <formula>MOD(ROW(),2)=0</formula>
    </cfRule>
    <cfRule type="expression" dxfId="1000" priority="10" stopIfTrue="1">
      <formula>MOD(ROW(),2)&lt;&gt;0</formula>
    </cfRule>
  </conditionalFormatting>
  <conditionalFormatting sqref="A17">
    <cfRule type="expression" dxfId="999" priority="7" stopIfTrue="1">
      <formula>MOD(ROW(),2)=0</formula>
    </cfRule>
    <cfRule type="expression" dxfId="998" priority="8" stopIfTrue="1">
      <formula>MOD(ROW(),2)&lt;&gt;0</formula>
    </cfRule>
  </conditionalFormatting>
  <conditionalFormatting sqref="A21">
    <cfRule type="expression" dxfId="997" priority="3" stopIfTrue="1">
      <formula>MOD(ROW(),2)=0</formula>
    </cfRule>
    <cfRule type="expression" dxfId="99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44"/>
  <dimension ref="A1:I65"/>
  <sheetViews>
    <sheetView showGridLines="0" zoomScale="85" zoomScaleNormal="85" workbookViewId="0">
      <selection activeCell="B15" sqref="B15"/>
    </sheetView>
  </sheetViews>
  <sheetFormatPr defaultColWidth="10" defaultRowHeight="13.2" x14ac:dyDescent="0.25"/>
  <cols>
    <col min="1" max="1" width="31.88671875" style="27" customWidth="1"/>
    <col min="2" max="6" width="22.88671875" style="27" customWidth="1"/>
    <col min="7"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Fire_S - Consolidated Factor Spreadsheet</v>
      </c>
      <c r="B2" s="43"/>
      <c r="C2" s="43"/>
      <c r="D2" s="43"/>
      <c r="E2" s="43"/>
      <c r="F2" s="43"/>
      <c r="G2" s="43"/>
      <c r="H2" s="43"/>
      <c r="I2" s="43"/>
    </row>
    <row r="3" spans="1:9" ht="15.6" x14ac:dyDescent="0.3">
      <c r="A3" s="44" t="str">
        <f>TABLE_FACTOR_TYPE&amp;" - x-"&amp;TABLE_SERIES_NUMBER</f>
        <v>PenCE - x-301</v>
      </c>
      <c r="B3" s="43"/>
      <c r="C3" s="43"/>
      <c r="D3" s="43"/>
      <c r="E3" s="43"/>
      <c r="F3" s="43"/>
      <c r="G3" s="43"/>
      <c r="H3" s="43"/>
      <c r="I3" s="43"/>
    </row>
    <row r="4" spans="1:9" x14ac:dyDescent="0.25">
      <c r="A4" s="45"/>
    </row>
    <row r="6" spans="1:9" x14ac:dyDescent="0.25">
      <c r="A6" s="77" t="s">
        <v>573</v>
      </c>
      <c r="B6" s="79" t="s">
        <v>574</v>
      </c>
      <c r="C6" s="79"/>
      <c r="D6" s="79"/>
      <c r="E6" s="79"/>
      <c r="F6" s="79"/>
    </row>
    <row r="7" spans="1:9" x14ac:dyDescent="0.25">
      <c r="A7" s="78" t="s">
        <v>575</v>
      </c>
      <c r="B7" s="80" t="s">
        <v>82</v>
      </c>
      <c r="C7" s="80"/>
      <c r="D7" s="80"/>
      <c r="E7" s="80"/>
      <c r="F7" s="80"/>
    </row>
    <row r="8" spans="1:9" x14ac:dyDescent="0.25">
      <c r="A8" s="78" t="s">
        <v>285</v>
      </c>
      <c r="B8" s="80">
        <v>1992</v>
      </c>
      <c r="C8" s="80"/>
      <c r="D8" s="80"/>
      <c r="E8" s="80"/>
      <c r="F8" s="80"/>
    </row>
    <row r="9" spans="1:9" x14ac:dyDescent="0.25">
      <c r="A9" s="78" t="s">
        <v>286</v>
      </c>
      <c r="B9" s="80" t="s">
        <v>370</v>
      </c>
      <c r="C9" s="80"/>
      <c r="D9" s="80"/>
      <c r="E9" s="80"/>
      <c r="F9" s="80"/>
    </row>
    <row r="10" spans="1:9" x14ac:dyDescent="0.25">
      <c r="A10" s="78" t="s">
        <v>6</v>
      </c>
      <c r="B10" s="80" t="s">
        <v>371</v>
      </c>
      <c r="C10" s="80"/>
      <c r="D10" s="80"/>
      <c r="E10" s="80"/>
      <c r="F10" s="80"/>
    </row>
    <row r="11" spans="1:9" x14ac:dyDescent="0.25">
      <c r="A11" s="78" t="s">
        <v>287</v>
      </c>
      <c r="B11" s="80" t="s">
        <v>304</v>
      </c>
      <c r="C11" s="80"/>
      <c r="D11" s="80"/>
      <c r="E11" s="80"/>
      <c r="F11" s="80"/>
    </row>
    <row r="12" spans="1:9" x14ac:dyDescent="0.25">
      <c r="A12" s="78" t="s">
        <v>288</v>
      </c>
      <c r="B12" s="80" t="s">
        <v>305</v>
      </c>
      <c r="C12" s="80"/>
      <c r="D12" s="80"/>
      <c r="E12" s="80"/>
      <c r="F12" s="80"/>
    </row>
    <row r="13" spans="1:9" x14ac:dyDescent="0.25">
      <c r="A13" s="78" t="s">
        <v>582</v>
      </c>
      <c r="B13" s="80">
        <v>2</v>
      </c>
      <c r="C13" s="80"/>
      <c r="D13" s="80"/>
      <c r="E13" s="80"/>
      <c r="F13" s="80"/>
    </row>
    <row r="14" spans="1:9" x14ac:dyDescent="0.25">
      <c r="A14" s="78" t="s">
        <v>290</v>
      </c>
      <c r="B14" s="80">
        <v>301</v>
      </c>
      <c r="C14" s="80"/>
      <c r="D14" s="80"/>
      <c r="E14" s="80"/>
      <c r="F14" s="80"/>
    </row>
    <row r="15" spans="1:9" x14ac:dyDescent="0.25">
      <c r="A15" s="78" t="s">
        <v>585</v>
      </c>
      <c r="B15" s="80" t="s">
        <v>679</v>
      </c>
      <c r="C15" s="80"/>
      <c r="D15" s="80"/>
      <c r="E15" s="80"/>
      <c r="F15" s="80"/>
    </row>
    <row r="16" spans="1:9" x14ac:dyDescent="0.25">
      <c r="A16" s="78" t="s">
        <v>292</v>
      </c>
      <c r="B16" s="80" t="s">
        <v>373</v>
      </c>
      <c r="C16" s="80"/>
      <c r="D16" s="80"/>
      <c r="E16" s="80"/>
      <c r="F16" s="80"/>
    </row>
    <row r="17" spans="1:6" ht="51" customHeight="1" x14ac:dyDescent="0.25">
      <c r="A17" s="78" t="s">
        <v>657</v>
      </c>
      <c r="B17" s="80" t="s">
        <v>374</v>
      </c>
      <c r="C17" s="80"/>
      <c r="D17" s="80"/>
      <c r="E17" s="80"/>
      <c r="F17" s="80"/>
    </row>
    <row r="18" spans="1:6" x14ac:dyDescent="0.25">
      <c r="A18" s="78" t="s">
        <v>589</v>
      </c>
      <c r="B18" s="87">
        <v>45070</v>
      </c>
      <c r="C18" s="80"/>
      <c r="D18" s="80"/>
      <c r="E18" s="80"/>
      <c r="F18" s="80"/>
    </row>
    <row r="19" spans="1:6" x14ac:dyDescent="0.25">
      <c r="A19" s="78" t="s">
        <v>295</v>
      </c>
      <c r="B19" s="87">
        <v>45014</v>
      </c>
      <c r="C19" s="80"/>
      <c r="D19" s="80"/>
      <c r="E19" s="80"/>
      <c r="F19" s="80"/>
    </row>
    <row r="20" spans="1:6" x14ac:dyDescent="0.25">
      <c r="A20" s="78" t="s">
        <v>297</v>
      </c>
      <c r="B20" s="80" t="s">
        <v>310</v>
      </c>
      <c r="C20" s="80"/>
      <c r="D20" s="80"/>
      <c r="E20" s="80"/>
      <c r="F20" s="80"/>
    </row>
    <row r="21" spans="1:6" x14ac:dyDescent="0.25">
      <c r="A21" s="168" t="s">
        <v>658</v>
      </c>
      <c r="B21" s="80" t="s">
        <v>309</v>
      </c>
      <c r="C21" s="80"/>
      <c r="D21" s="80"/>
      <c r="E21" s="80"/>
      <c r="F21" s="80"/>
    </row>
    <row r="23" spans="1:6" x14ac:dyDescent="0.25">
      <c r="B23" s="95" t="str">
        <f>HYPERLINK("#'Factor List'!A1","Back to Factor List")</f>
        <v>Back to Factor List</v>
      </c>
    </row>
    <row r="24" spans="1:6" x14ac:dyDescent="0.25">
      <c r="B24" s="95" t="str">
        <f>HYPERLINK("#'Assumptions'!A1","Assumptions")</f>
        <v>Assumptions</v>
      </c>
    </row>
    <row r="26" spans="1:6" ht="39.6" x14ac:dyDescent="0.25">
      <c r="A26" s="91" t="s">
        <v>659</v>
      </c>
      <c r="B26" s="91" t="s">
        <v>680</v>
      </c>
      <c r="C26" s="91" t="s">
        <v>681</v>
      </c>
      <c r="D26" s="91" t="s">
        <v>661</v>
      </c>
      <c r="E26" s="91" t="s">
        <v>682</v>
      </c>
      <c r="F26" s="91" t="s">
        <v>662</v>
      </c>
    </row>
    <row r="27" spans="1:6" x14ac:dyDescent="0.25">
      <c r="A27" s="92">
        <v>50</v>
      </c>
      <c r="B27" s="93">
        <v>25.31</v>
      </c>
      <c r="C27" s="93">
        <v>21.16</v>
      </c>
      <c r="D27" s="93">
        <v>3.65</v>
      </c>
      <c r="E27" s="93"/>
      <c r="F27" s="93">
        <v>0</v>
      </c>
    </row>
    <row r="28" spans="1:6" x14ac:dyDescent="0.25">
      <c r="A28" s="92">
        <v>51</v>
      </c>
      <c r="B28" s="93">
        <v>24.83</v>
      </c>
      <c r="C28" s="93">
        <v>21.52</v>
      </c>
      <c r="D28" s="93">
        <v>3.68</v>
      </c>
      <c r="E28" s="93"/>
      <c r="F28" s="93">
        <v>0</v>
      </c>
    </row>
    <row r="29" spans="1:6" x14ac:dyDescent="0.25">
      <c r="A29" s="92">
        <v>52</v>
      </c>
      <c r="B29" s="93">
        <v>24.32</v>
      </c>
      <c r="C29" s="93">
        <v>21.9</v>
      </c>
      <c r="D29" s="93">
        <v>3.7</v>
      </c>
      <c r="E29" s="93"/>
      <c r="F29" s="93">
        <v>0</v>
      </c>
    </row>
    <row r="30" spans="1:6" x14ac:dyDescent="0.25">
      <c r="A30" s="92">
        <v>53</v>
      </c>
      <c r="B30" s="93">
        <v>23.78</v>
      </c>
      <c r="C30" s="93">
        <v>22.29</v>
      </c>
      <c r="D30" s="93">
        <v>3.73</v>
      </c>
      <c r="E30" s="93"/>
      <c r="F30" s="93">
        <v>0</v>
      </c>
    </row>
    <row r="31" spans="1:6" x14ac:dyDescent="0.25">
      <c r="A31" s="92">
        <v>54</v>
      </c>
      <c r="B31" s="93">
        <v>23.2</v>
      </c>
      <c r="C31" s="93">
        <v>22.69</v>
      </c>
      <c r="D31" s="93">
        <v>3.75</v>
      </c>
      <c r="E31" s="93"/>
      <c r="F31" s="93">
        <v>0</v>
      </c>
    </row>
    <row r="32" spans="1:6" x14ac:dyDescent="0.25">
      <c r="A32" s="92">
        <v>55</v>
      </c>
      <c r="B32" s="93">
        <v>22.6</v>
      </c>
      <c r="C32" s="93"/>
      <c r="D32" s="93">
        <v>3.78</v>
      </c>
      <c r="E32" s="93"/>
      <c r="F32" s="93">
        <v>0</v>
      </c>
    </row>
    <row r="33" spans="1:6" x14ac:dyDescent="0.25">
      <c r="A33" s="92">
        <v>56</v>
      </c>
      <c r="B33" s="93">
        <v>22.01</v>
      </c>
      <c r="C33" s="93"/>
      <c r="D33" s="93">
        <v>3.8</v>
      </c>
      <c r="E33" s="93"/>
      <c r="F33" s="93">
        <v>0</v>
      </c>
    </row>
    <row r="34" spans="1:6" x14ac:dyDescent="0.25">
      <c r="A34" s="92">
        <v>57</v>
      </c>
      <c r="B34" s="93">
        <v>21.41</v>
      </c>
      <c r="C34" s="93"/>
      <c r="D34" s="93">
        <v>3.82</v>
      </c>
      <c r="E34" s="93"/>
      <c r="F34" s="93">
        <v>0</v>
      </c>
    </row>
    <row r="35" spans="1:6" x14ac:dyDescent="0.25">
      <c r="A35" s="92">
        <v>58</v>
      </c>
      <c r="B35" s="93">
        <v>20.8</v>
      </c>
      <c r="C35" s="93"/>
      <c r="D35" s="93">
        <v>3.84</v>
      </c>
      <c r="E35" s="93"/>
      <c r="F35" s="93">
        <v>0</v>
      </c>
    </row>
    <row r="36" spans="1:6" x14ac:dyDescent="0.25">
      <c r="A36" s="92">
        <v>59</v>
      </c>
      <c r="B36" s="93">
        <v>20.190000000000001</v>
      </c>
      <c r="C36" s="93"/>
      <c r="D36" s="93">
        <v>3.86</v>
      </c>
      <c r="E36" s="93"/>
      <c r="F36" s="93">
        <v>0</v>
      </c>
    </row>
    <row r="37" spans="1:6" x14ac:dyDescent="0.25">
      <c r="A37" s="92">
        <v>60</v>
      </c>
      <c r="B37" s="93">
        <v>19.579999999999998</v>
      </c>
      <c r="C37" s="93"/>
      <c r="D37" s="93">
        <v>3.87</v>
      </c>
      <c r="E37" s="93"/>
      <c r="F37" s="93">
        <v>0</v>
      </c>
    </row>
    <row r="38" spans="1:6" x14ac:dyDescent="0.25">
      <c r="A38" s="92">
        <v>61</v>
      </c>
      <c r="B38" s="93">
        <v>18.96</v>
      </c>
      <c r="C38" s="93"/>
      <c r="D38" s="93">
        <v>3.89</v>
      </c>
      <c r="E38" s="93"/>
      <c r="F38" s="93">
        <v>0</v>
      </c>
    </row>
    <row r="39" spans="1:6" x14ac:dyDescent="0.25">
      <c r="A39" s="92">
        <v>62</v>
      </c>
      <c r="B39" s="93">
        <v>18.329999999999998</v>
      </c>
      <c r="C39" s="93"/>
      <c r="D39" s="93">
        <v>3.9</v>
      </c>
      <c r="E39" s="93"/>
      <c r="F39" s="93">
        <v>0</v>
      </c>
    </row>
    <row r="40" spans="1:6" x14ac:dyDescent="0.25">
      <c r="A40" s="92">
        <v>63</v>
      </c>
      <c r="B40" s="93">
        <v>17.71</v>
      </c>
      <c r="C40" s="93"/>
      <c r="D40" s="93">
        <v>3.9</v>
      </c>
      <c r="E40" s="93"/>
      <c r="F40" s="93">
        <v>0</v>
      </c>
    </row>
    <row r="41" spans="1:6" x14ac:dyDescent="0.25">
      <c r="A41" s="92">
        <v>64</v>
      </c>
      <c r="B41" s="93">
        <v>17.079999999999998</v>
      </c>
      <c r="C41" s="93"/>
      <c r="D41" s="93">
        <v>3.9</v>
      </c>
      <c r="E41" s="93"/>
      <c r="F41" s="93">
        <v>0</v>
      </c>
    </row>
    <row r="42" spans="1:6" x14ac:dyDescent="0.25">
      <c r="A42" s="92">
        <v>65</v>
      </c>
      <c r="B42" s="93">
        <v>16.45</v>
      </c>
      <c r="C42" s="93"/>
      <c r="D42" s="93">
        <v>3.9</v>
      </c>
      <c r="E42" s="93"/>
      <c r="F42" s="93"/>
    </row>
    <row r="43" spans="1:6" x14ac:dyDescent="0.25">
      <c r="A43" s="92">
        <v>66</v>
      </c>
      <c r="B43" s="93">
        <v>15.83</v>
      </c>
      <c r="C43" s="93"/>
      <c r="D43" s="93">
        <v>3.89</v>
      </c>
      <c r="E43" s="93"/>
      <c r="F43" s="93"/>
    </row>
    <row r="44" spans="1:6" x14ac:dyDescent="0.25">
      <c r="A44" s="92">
        <v>67</v>
      </c>
      <c r="B44" s="93">
        <v>15.2</v>
      </c>
      <c r="C44" s="93"/>
      <c r="D44" s="93">
        <v>3.88</v>
      </c>
      <c r="E44" s="93"/>
      <c r="F44" s="93"/>
    </row>
    <row r="45" spans="1:6" x14ac:dyDescent="0.25">
      <c r="A45" s="92">
        <v>68</v>
      </c>
      <c r="B45" s="93">
        <v>14.57</v>
      </c>
      <c r="C45" s="93"/>
      <c r="D45" s="93">
        <v>3.87</v>
      </c>
      <c r="E45" s="93"/>
      <c r="F45" s="93"/>
    </row>
    <row r="46" spans="1:6" x14ac:dyDescent="0.25">
      <c r="A46" s="92">
        <v>69</v>
      </c>
      <c r="B46" s="93">
        <v>13.94</v>
      </c>
      <c r="C46" s="93"/>
      <c r="D46" s="93">
        <v>3.85</v>
      </c>
      <c r="E46" s="93">
        <v>2.77</v>
      </c>
      <c r="F46" s="93"/>
    </row>
    <row r="47" spans="1:6" x14ac:dyDescent="0.25">
      <c r="A47" s="92">
        <v>70</v>
      </c>
      <c r="B47" s="93">
        <v>13.32</v>
      </c>
      <c r="C47" s="93"/>
      <c r="D47" s="93">
        <v>3.82</v>
      </c>
      <c r="E47" s="93">
        <v>2.57</v>
      </c>
      <c r="F47" s="93"/>
    </row>
    <row r="48" spans="1:6" x14ac:dyDescent="0.25">
      <c r="A48" s="92">
        <v>71</v>
      </c>
      <c r="B48" s="93">
        <v>12.7</v>
      </c>
      <c r="C48" s="93"/>
      <c r="D48" s="93">
        <v>3.79</v>
      </c>
      <c r="E48" s="93">
        <v>2.38</v>
      </c>
      <c r="F48" s="93"/>
    </row>
    <row r="49" spans="1:6" x14ac:dyDescent="0.25">
      <c r="A49" s="92">
        <v>72</v>
      </c>
      <c r="B49" s="93">
        <v>12.08</v>
      </c>
      <c r="C49" s="93"/>
      <c r="D49" s="93">
        <v>3.75</v>
      </c>
      <c r="E49" s="93">
        <v>2.2000000000000002</v>
      </c>
      <c r="F49" s="93"/>
    </row>
    <row r="50" spans="1:6" x14ac:dyDescent="0.25">
      <c r="A50" s="92">
        <v>73</v>
      </c>
      <c r="B50" s="93">
        <v>11.47</v>
      </c>
      <c r="C50" s="93"/>
      <c r="D50" s="93">
        <v>3.71</v>
      </c>
      <c r="E50" s="93">
        <v>2.02</v>
      </c>
      <c r="F50" s="93"/>
    </row>
    <row r="51" spans="1:6" x14ac:dyDescent="0.25">
      <c r="A51" s="92">
        <v>74</v>
      </c>
      <c r="B51" s="93">
        <v>10.86</v>
      </c>
      <c r="C51" s="93"/>
      <c r="D51" s="93">
        <v>3.56</v>
      </c>
      <c r="E51" s="93">
        <v>1.84</v>
      </c>
      <c r="F51" s="93"/>
    </row>
    <row r="52" spans="1:6" x14ac:dyDescent="0.25">
      <c r="A52" s="92">
        <v>75</v>
      </c>
      <c r="B52" s="93">
        <v>10.27</v>
      </c>
      <c r="C52" s="93"/>
      <c r="D52" s="93">
        <v>3.41</v>
      </c>
      <c r="E52" s="93">
        <v>1.67</v>
      </c>
      <c r="F52" s="93"/>
    </row>
    <row r="53" spans="1:6" x14ac:dyDescent="0.25">
      <c r="A53" s="92">
        <v>76</v>
      </c>
      <c r="B53" s="93">
        <v>9.68</v>
      </c>
      <c r="C53" s="93"/>
      <c r="D53" s="93">
        <v>3.35</v>
      </c>
      <c r="E53" s="93">
        <v>1.52</v>
      </c>
      <c r="F53" s="93"/>
    </row>
    <row r="54" spans="1:6" x14ac:dyDescent="0.25">
      <c r="A54" s="92">
        <v>77</v>
      </c>
      <c r="B54" s="93">
        <v>9.11</v>
      </c>
      <c r="C54" s="93"/>
      <c r="D54" s="93">
        <v>3.28</v>
      </c>
      <c r="E54" s="93">
        <v>1.38</v>
      </c>
      <c r="F54" s="93"/>
    </row>
    <row r="55" spans="1:6" x14ac:dyDescent="0.25">
      <c r="A55" s="92">
        <v>78</v>
      </c>
      <c r="B55" s="93">
        <v>8.5500000000000007</v>
      </c>
      <c r="C55" s="93"/>
      <c r="D55" s="93">
        <v>3.21</v>
      </c>
      <c r="E55" s="93">
        <v>1.24</v>
      </c>
      <c r="F55" s="93"/>
    </row>
    <row r="56" spans="1:6" x14ac:dyDescent="0.25">
      <c r="A56" s="92">
        <v>79</v>
      </c>
      <c r="B56" s="93">
        <v>8</v>
      </c>
      <c r="C56" s="93"/>
      <c r="D56" s="93">
        <v>2.95</v>
      </c>
      <c r="E56" s="93">
        <v>1.1000000000000001</v>
      </c>
      <c r="F56" s="93"/>
    </row>
    <row r="57" spans="1:6" x14ac:dyDescent="0.25">
      <c r="A57" s="92">
        <v>80</v>
      </c>
      <c r="B57" s="93">
        <v>7.47</v>
      </c>
      <c r="C57" s="93"/>
      <c r="D57" s="93">
        <v>2.7</v>
      </c>
      <c r="E57" s="93">
        <v>0.97</v>
      </c>
      <c r="F57" s="93"/>
    </row>
    <row r="58" spans="1:6" x14ac:dyDescent="0.25">
      <c r="A58" s="92">
        <v>81</v>
      </c>
      <c r="B58" s="93">
        <v>6.96</v>
      </c>
      <c r="C58" s="93"/>
      <c r="D58" s="93">
        <v>2.61</v>
      </c>
      <c r="E58" s="93">
        <v>0.86</v>
      </c>
      <c r="F58" s="93"/>
    </row>
    <row r="59" spans="1:6" x14ac:dyDescent="0.25">
      <c r="A59" s="92">
        <v>82</v>
      </c>
      <c r="B59" s="93">
        <v>6.47</v>
      </c>
      <c r="C59" s="93"/>
      <c r="D59" s="93">
        <v>2.52</v>
      </c>
      <c r="E59" s="93">
        <v>0.77</v>
      </c>
      <c r="F59" s="93"/>
    </row>
    <row r="60" spans="1:6" x14ac:dyDescent="0.25">
      <c r="A60" s="92">
        <v>83</v>
      </c>
      <c r="B60" s="93">
        <v>6</v>
      </c>
      <c r="C60" s="93"/>
      <c r="D60" s="93">
        <v>2.42</v>
      </c>
      <c r="E60" s="93">
        <v>0.68</v>
      </c>
      <c r="F60" s="93"/>
    </row>
    <row r="61" spans="1:6" x14ac:dyDescent="0.25">
      <c r="A61" s="92">
        <v>84</v>
      </c>
      <c r="B61" s="93">
        <v>5.55</v>
      </c>
      <c r="C61" s="93"/>
      <c r="D61" s="93">
        <v>2.1</v>
      </c>
      <c r="E61" s="93">
        <v>0.57999999999999996</v>
      </c>
      <c r="F61" s="93"/>
    </row>
    <row r="62" spans="1:6" x14ac:dyDescent="0.25">
      <c r="A62" s="92">
        <v>85</v>
      </c>
      <c r="B62" s="93">
        <v>5.13</v>
      </c>
      <c r="C62" s="93"/>
      <c r="D62" s="93">
        <v>1.79</v>
      </c>
      <c r="E62" s="93">
        <v>0.49</v>
      </c>
      <c r="F62" s="93"/>
    </row>
    <row r="63" spans="1:6" x14ac:dyDescent="0.25">
      <c r="A63"/>
      <c r="B63"/>
    </row>
    <row r="64" spans="1:6" x14ac:dyDescent="0.25">
      <c r="A64"/>
      <c r="B64"/>
    </row>
    <row r="65" spans="1:2" x14ac:dyDescent="0.25">
      <c r="A65"/>
      <c r="B65"/>
    </row>
  </sheetData>
  <sheetProtection algorithmName="SHA-512" hashValue="h4WXu/IQBzPRRSo2GE5KEFd4N8B4CGjzykwPT10lKMFOLsYi0rCudKi2Jm5dKwe1J4Tv4XZ1p188tyKeumG5yw==" saltValue="p9+ALacyhk0iE2b0NhcHhA==" spinCount="100000" sheet="1" objects="1" scenarios="1"/>
  <conditionalFormatting sqref="A6:A16 A18:A20">
    <cfRule type="expression" dxfId="995" priority="23" stopIfTrue="1">
      <formula>MOD(ROW(),2)=0</formula>
    </cfRule>
    <cfRule type="expression" dxfId="994" priority="24" stopIfTrue="1">
      <formula>MOD(ROW(),2)&lt;&gt;0</formula>
    </cfRule>
  </conditionalFormatting>
  <conditionalFormatting sqref="B6:F16 B17 B26:F45 C18:F21">
    <cfRule type="expression" dxfId="993" priority="25" stopIfTrue="1">
      <formula>MOD(ROW(),2)=0</formula>
    </cfRule>
    <cfRule type="expression" dxfId="992" priority="26" stopIfTrue="1">
      <formula>MOD(ROW(),2)&lt;&gt;0</formula>
    </cfRule>
  </conditionalFormatting>
  <conditionalFormatting sqref="A26:A62">
    <cfRule type="expression" dxfId="991" priority="15" stopIfTrue="1">
      <formula>MOD(ROW(),2)=0</formula>
    </cfRule>
    <cfRule type="expression" dxfId="990" priority="16" stopIfTrue="1">
      <formula>MOD(ROW(),2)&lt;&gt;0</formula>
    </cfRule>
  </conditionalFormatting>
  <conditionalFormatting sqref="B46:D62 F46:F62">
    <cfRule type="expression" dxfId="989" priority="17" stopIfTrue="1">
      <formula>MOD(ROW(),2)=0</formula>
    </cfRule>
    <cfRule type="expression" dxfId="988" priority="18" stopIfTrue="1">
      <formula>MOD(ROW(),2)&lt;&gt;0</formula>
    </cfRule>
  </conditionalFormatting>
  <conditionalFormatting sqref="E46:E62">
    <cfRule type="expression" dxfId="987" priority="13" stopIfTrue="1">
      <formula>MOD(ROW(),2)=0</formula>
    </cfRule>
    <cfRule type="expression" dxfId="986" priority="14" stopIfTrue="1">
      <formula>MOD(ROW(),2)&lt;&gt;0</formula>
    </cfRule>
  </conditionalFormatting>
  <conditionalFormatting sqref="B18:B21">
    <cfRule type="expression" dxfId="985" priority="11" stopIfTrue="1">
      <formula>MOD(ROW(),2)=0</formula>
    </cfRule>
    <cfRule type="expression" dxfId="984" priority="12" stopIfTrue="1">
      <formula>MOD(ROW(),2)&lt;&gt;0</formula>
    </cfRule>
  </conditionalFormatting>
  <conditionalFormatting sqref="C17:F17">
    <cfRule type="expression" dxfId="983" priority="9" stopIfTrue="1">
      <formula>MOD(ROW(),2)=0</formula>
    </cfRule>
    <cfRule type="expression" dxfId="982" priority="10" stopIfTrue="1">
      <formula>MOD(ROW(),2)&lt;&gt;0</formula>
    </cfRule>
  </conditionalFormatting>
  <conditionalFormatting sqref="A17">
    <cfRule type="expression" dxfId="981" priority="7" stopIfTrue="1">
      <formula>MOD(ROW(),2)=0</formula>
    </cfRule>
    <cfRule type="expression" dxfId="980" priority="8" stopIfTrue="1">
      <formula>MOD(ROW(),2)&lt;&gt;0</formula>
    </cfRule>
  </conditionalFormatting>
  <conditionalFormatting sqref="A21">
    <cfRule type="expression" dxfId="979" priority="3" stopIfTrue="1">
      <formula>MOD(ROW(),2)=0</formula>
    </cfRule>
    <cfRule type="expression" dxfId="97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45"/>
  <dimension ref="A1:I65"/>
  <sheetViews>
    <sheetView showGridLines="0" zoomScale="85" zoomScaleNormal="85" workbookViewId="0">
      <selection activeCell="B16" sqref="B16"/>
    </sheetView>
  </sheetViews>
  <sheetFormatPr defaultColWidth="10" defaultRowHeight="13.2" x14ac:dyDescent="0.25"/>
  <cols>
    <col min="1" max="1" width="31.88671875" style="27" customWidth="1"/>
    <col min="2" max="6" width="22.88671875" style="27" customWidth="1"/>
    <col min="7"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Fire_S - Consolidated Factor Spreadsheet</v>
      </c>
      <c r="B2" s="43"/>
      <c r="C2" s="43"/>
      <c r="D2" s="43"/>
      <c r="E2" s="43"/>
      <c r="F2" s="43"/>
      <c r="G2" s="43"/>
      <c r="H2" s="43"/>
      <c r="I2" s="43"/>
    </row>
    <row r="3" spans="1:9" ht="15.6" x14ac:dyDescent="0.3">
      <c r="A3" s="44" t="str">
        <f>TABLE_FACTOR_TYPE&amp;" - x-"&amp;TABLE_SERIES_NUMBER</f>
        <v>PenCE - x-302</v>
      </c>
      <c r="B3" s="43"/>
      <c r="C3" s="43"/>
      <c r="D3" s="43"/>
      <c r="E3" s="43"/>
      <c r="F3" s="43"/>
      <c r="G3" s="43"/>
      <c r="H3" s="43"/>
      <c r="I3" s="43"/>
    </row>
    <row r="4" spans="1:9" x14ac:dyDescent="0.25">
      <c r="A4" s="45"/>
    </row>
    <row r="6" spans="1:9" x14ac:dyDescent="0.25">
      <c r="A6" s="77" t="s">
        <v>573</v>
      </c>
      <c r="B6" s="79" t="s">
        <v>574</v>
      </c>
      <c r="C6" s="79"/>
      <c r="D6" s="79"/>
      <c r="E6" s="79"/>
      <c r="F6" s="79"/>
    </row>
    <row r="7" spans="1:9" x14ac:dyDescent="0.25">
      <c r="A7" s="78" t="s">
        <v>575</v>
      </c>
      <c r="B7" s="80" t="s">
        <v>82</v>
      </c>
      <c r="C7" s="80"/>
      <c r="D7" s="80"/>
      <c r="E7" s="80"/>
      <c r="F7" s="80"/>
    </row>
    <row r="8" spans="1:9" x14ac:dyDescent="0.25">
      <c r="A8" s="78" t="s">
        <v>285</v>
      </c>
      <c r="B8" s="80">
        <v>1992</v>
      </c>
      <c r="C8" s="80"/>
      <c r="D8" s="80"/>
      <c r="E8" s="80"/>
      <c r="F8" s="80"/>
    </row>
    <row r="9" spans="1:9" x14ac:dyDescent="0.25">
      <c r="A9" s="78" t="s">
        <v>286</v>
      </c>
      <c r="B9" s="80" t="s">
        <v>370</v>
      </c>
      <c r="C9" s="80"/>
      <c r="D9" s="80"/>
      <c r="E9" s="80"/>
      <c r="F9" s="80"/>
    </row>
    <row r="10" spans="1:9" x14ac:dyDescent="0.25">
      <c r="A10" s="78" t="s">
        <v>6</v>
      </c>
      <c r="B10" s="80" t="s">
        <v>371</v>
      </c>
      <c r="C10" s="80"/>
      <c r="D10" s="80"/>
      <c r="E10" s="80"/>
      <c r="F10" s="80"/>
    </row>
    <row r="11" spans="1:9" x14ac:dyDescent="0.25">
      <c r="A11" s="78" t="s">
        <v>287</v>
      </c>
      <c r="B11" s="80" t="s">
        <v>314</v>
      </c>
      <c r="C11" s="80"/>
      <c r="D11" s="80"/>
      <c r="E11" s="80"/>
      <c r="F11" s="80"/>
    </row>
    <row r="12" spans="1:9" x14ac:dyDescent="0.25">
      <c r="A12" s="78" t="s">
        <v>288</v>
      </c>
      <c r="B12" s="80" t="s">
        <v>305</v>
      </c>
      <c r="C12" s="80"/>
      <c r="D12" s="80"/>
      <c r="E12" s="80"/>
      <c r="F12" s="80"/>
    </row>
    <row r="13" spans="1:9" x14ac:dyDescent="0.25">
      <c r="A13" s="78" t="s">
        <v>582</v>
      </c>
      <c r="B13" s="80">
        <v>2</v>
      </c>
      <c r="C13" s="80"/>
      <c r="D13" s="80"/>
      <c r="E13" s="80"/>
      <c r="F13" s="80"/>
    </row>
    <row r="14" spans="1:9" x14ac:dyDescent="0.25">
      <c r="A14" s="78" t="s">
        <v>290</v>
      </c>
      <c r="B14" s="80">
        <v>302</v>
      </c>
      <c r="C14" s="80"/>
      <c r="D14" s="80"/>
      <c r="E14" s="80"/>
      <c r="F14" s="80"/>
    </row>
    <row r="15" spans="1:9" x14ac:dyDescent="0.25">
      <c r="A15" s="78" t="s">
        <v>585</v>
      </c>
      <c r="B15" s="80" t="s">
        <v>683</v>
      </c>
      <c r="C15" s="80"/>
      <c r="D15" s="80"/>
      <c r="E15" s="80"/>
      <c r="F15" s="80"/>
    </row>
    <row r="16" spans="1:9" x14ac:dyDescent="0.25">
      <c r="A16" s="78" t="s">
        <v>292</v>
      </c>
      <c r="B16" s="80" t="s">
        <v>377</v>
      </c>
      <c r="C16" s="80"/>
      <c r="D16" s="80"/>
      <c r="E16" s="80"/>
      <c r="F16" s="80"/>
    </row>
    <row r="17" spans="1:6" ht="39.6" customHeight="1" x14ac:dyDescent="0.25">
      <c r="A17" s="78" t="s">
        <v>657</v>
      </c>
      <c r="B17" s="80" t="s">
        <v>374</v>
      </c>
      <c r="C17" s="80"/>
      <c r="D17" s="80"/>
      <c r="E17" s="80"/>
      <c r="F17" s="80"/>
    </row>
    <row r="18" spans="1:6" x14ac:dyDescent="0.25">
      <c r="A18" s="78" t="s">
        <v>589</v>
      </c>
      <c r="B18" s="87">
        <v>45070</v>
      </c>
      <c r="C18" s="80"/>
      <c r="D18" s="80"/>
      <c r="E18" s="80"/>
      <c r="F18" s="80"/>
    </row>
    <row r="19" spans="1:6" x14ac:dyDescent="0.25">
      <c r="A19" s="78" t="s">
        <v>295</v>
      </c>
      <c r="B19" s="87">
        <v>45014</v>
      </c>
      <c r="C19" s="80"/>
      <c r="D19" s="80"/>
      <c r="E19" s="80"/>
      <c r="F19" s="80"/>
    </row>
    <row r="20" spans="1:6" x14ac:dyDescent="0.25">
      <c r="A20" s="78" t="s">
        <v>297</v>
      </c>
      <c r="B20" s="80" t="s">
        <v>310</v>
      </c>
      <c r="C20" s="80"/>
      <c r="D20" s="80"/>
      <c r="E20" s="80"/>
      <c r="F20" s="80"/>
    </row>
    <row r="21" spans="1:6" x14ac:dyDescent="0.25">
      <c r="A21" s="168" t="s">
        <v>658</v>
      </c>
      <c r="B21" s="80" t="s">
        <v>309</v>
      </c>
      <c r="C21" s="80"/>
      <c r="D21" s="80"/>
      <c r="E21" s="80"/>
      <c r="F21" s="80"/>
    </row>
    <row r="23" spans="1:6" x14ac:dyDescent="0.25">
      <c r="B23" s="95" t="str">
        <f>HYPERLINK("#'Factor List'!A1","Back to Factor List")</f>
        <v>Back to Factor List</v>
      </c>
    </row>
    <row r="24" spans="1:6" x14ac:dyDescent="0.25">
      <c r="B24" s="95" t="str">
        <f>HYPERLINK("#'Assumptions'!A1","Assumptions")</f>
        <v>Assumptions</v>
      </c>
    </row>
    <row r="26" spans="1:6" ht="39.6" x14ac:dyDescent="0.25">
      <c r="A26" s="91" t="s">
        <v>659</v>
      </c>
      <c r="B26" s="91" t="s">
        <v>680</v>
      </c>
      <c r="C26" s="91" t="s">
        <v>681</v>
      </c>
      <c r="D26" s="91" t="s">
        <v>661</v>
      </c>
      <c r="E26" s="91" t="s">
        <v>682</v>
      </c>
      <c r="F26" s="91" t="s">
        <v>662</v>
      </c>
    </row>
    <row r="27" spans="1:6" x14ac:dyDescent="0.25">
      <c r="A27" s="92">
        <v>50</v>
      </c>
      <c r="B27" s="93">
        <v>25.31</v>
      </c>
      <c r="C27" s="93">
        <v>21.16</v>
      </c>
      <c r="D27" s="93">
        <v>3.65</v>
      </c>
      <c r="E27" s="93"/>
      <c r="F27" s="93">
        <v>0</v>
      </c>
    </row>
    <row r="28" spans="1:6" x14ac:dyDescent="0.25">
      <c r="A28" s="92">
        <v>51</v>
      </c>
      <c r="B28" s="93">
        <v>24.83</v>
      </c>
      <c r="C28" s="93">
        <v>21.52</v>
      </c>
      <c r="D28" s="93">
        <v>3.68</v>
      </c>
      <c r="E28" s="93"/>
      <c r="F28" s="93">
        <v>0</v>
      </c>
    </row>
    <row r="29" spans="1:6" x14ac:dyDescent="0.25">
      <c r="A29" s="92">
        <v>52</v>
      </c>
      <c r="B29" s="93">
        <v>24.32</v>
      </c>
      <c r="C29" s="93">
        <v>21.9</v>
      </c>
      <c r="D29" s="93">
        <v>3.7</v>
      </c>
      <c r="E29" s="93"/>
      <c r="F29" s="93">
        <v>0</v>
      </c>
    </row>
    <row r="30" spans="1:6" x14ac:dyDescent="0.25">
      <c r="A30" s="92">
        <v>53</v>
      </c>
      <c r="B30" s="93">
        <v>23.78</v>
      </c>
      <c r="C30" s="93">
        <v>22.29</v>
      </c>
      <c r="D30" s="93">
        <v>3.73</v>
      </c>
      <c r="E30" s="93"/>
      <c r="F30" s="93">
        <v>0</v>
      </c>
    </row>
    <row r="31" spans="1:6" x14ac:dyDescent="0.25">
      <c r="A31" s="92">
        <v>54</v>
      </c>
      <c r="B31" s="93">
        <v>23.2</v>
      </c>
      <c r="C31" s="93">
        <v>22.69</v>
      </c>
      <c r="D31" s="93">
        <v>3.75</v>
      </c>
      <c r="E31" s="93"/>
      <c r="F31" s="93">
        <v>0</v>
      </c>
    </row>
    <row r="32" spans="1:6" x14ac:dyDescent="0.25">
      <c r="A32" s="92">
        <v>55</v>
      </c>
      <c r="B32" s="93">
        <v>22.6</v>
      </c>
      <c r="C32" s="93"/>
      <c r="D32" s="93">
        <v>3.78</v>
      </c>
      <c r="E32" s="93"/>
      <c r="F32" s="93">
        <v>0</v>
      </c>
    </row>
    <row r="33" spans="1:6" x14ac:dyDescent="0.25">
      <c r="A33" s="92">
        <v>56</v>
      </c>
      <c r="B33" s="93">
        <v>22.01</v>
      </c>
      <c r="C33" s="93"/>
      <c r="D33" s="93">
        <v>3.8</v>
      </c>
      <c r="E33" s="93"/>
      <c r="F33" s="93">
        <v>0</v>
      </c>
    </row>
    <row r="34" spans="1:6" x14ac:dyDescent="0.25">
      <c r="A34" s="92">
        <v>57</v>
      </c>
      <c r="B34" s="93">
        <v>21.41</v>
      </c>
      <c r="C34" s="93"/>
      <c r="D34" s="93">
        <v>3.82</v>
      </c>
      <c r="E34" s="93"/>
      <c r="F34" s="93">
        <v>0</v>
      </c>
    </row>
    <row r="35" spans="1:6" x14ac:dyDescent="0.25">
      <c r="A35" s="92">
        <v>58</v>
      </c>
      <c r="B35" s="93">
        <v>20.8</v>
      </c>
      <c r="C35" s="93"/>
      <c r="D35" s="93">
        <v>3.84</v>
      </c>
      <c r="E35" s="93"/>
      <c r="F35" s="93">
        <v>0</v>
      </c>
    </row>
    <row r="36" spans="1:6" x14ac:dyDescent="0.25">
      <c r="A36" s="92">
        <v>59</v>
      </c>
      <c r="B36" s="93">
        <v>20.190000000000001</v>
      </c>
      <c r="C36" s="93"/>
      <c r="D36" s="93">
        <v>3.86</v>
      </c>
      <c r="E36" s="93"/>
      <c r="F36" s="93">
        <v>0</v>
      </c>
    </row>
    <row r="37" spans="1:6" x14ac:dyDescent="0.25">
      <c r="A37" s="92">
        <v>60</v>
      </c>
      <c r="B37" s="93">
        <v>19.579999999999998</v>
      </c>
      <c r="C37" s="93"/>
      <c r="D37" s="93">
        <v>3.87</v>
      </c>
      <c r="E37" s="93"/>
      <c r="F37" s="93">
        <v>0</v>
      </c>
    </row>
    <row r="38" spans="1:6" x14ac:dyDescent="0.25">
      <c r="A38" s="92">
        <v>61</v>
      </c>
      <c r="B38" s="93">
        <v>18.96</v>
      </c>
      <c r="C38" s="93"/>
      <c r="D38" s="93">
        <v>3.89</v>
      </c>
      <c r="E38" s="93"/>
      <c r="F38" s="93">
        <v>0</v>
      </c>
    </row>
    <row r="39" spans="1:6" x14ac:dyDescent="0.25">
      <c r="A39" s="92">
        <v>62</v>
      </c>
      <c r="B39" s="93">
        <v>18.329999999999998</v>
      </c>
      <c r="C39" s="93"/>
      <c r="D39" s="93">
        <v>3.9</v>
      </c>
      <c r="E39" s="93"/>
      <c r="F39" s="93">
        <v>0</v>
      </c>
    </row>
    <row r="40" spans="1:6" x14ac:dyDescent="0.25">
      <c r="A40" s="92">
        <v>63</v>
      </c>
      <c r="B40" s="93">
        <v>17.71</v>
      </c>
      <c r="C40" s="93"/>
      <c r="D40" s="93">
        <v>3.9</v>
      </c>
      <c r="E40" s="93"/>
      <c r="F40" s="93">
        <v>0</v>
      </c>
    </row>
    <row r="41" spans="1:6" x14ac:dyDescent="0.25">
      <c r="A41" s="92">
        <v>64</v>
      </c>
      <c r="B41" s="93">
        <v>17.079999999999998</v>
      </c>
      <c r="C41" s="93"/>
      <c r="D41" s="93">
        <v>3.9</v>
      </c>
      <c r="E41" s="93"/>
      <c r="F41" s="93">
        <v>0</v>
      </c>
    </row>
    <row r="42" spans="1:6" x14ac:dyDescent="0.25">
      <c r="A42" s="92">
        <v>65</v>
      </c>
      <c r="B42" s="93">
        <v>16.45</v>
      </c>
      <c r="C42" s="93"/>
      <c r="D42" s="93">
        <v>3.9</v>
      </c>
      <c r="E42" s="93"/>
      <c r="F42" s="93"/>
    </row>
    <row r="43" spans="1:6" x14ac:dyDescent="0.25">
      <c r="A43" s="92">
        <v>66</v>
      </c>
      <c r="B43" s="93">
        <v>15.83</v>
      </c>
      <c r="C43" s="93"/>
      <c r="D43" s="93">
        <v>3.89</v>
      </c>
      <c r="E43" s="93"/>
      <c r="F43" s="93"/>
    </row>
    <row r="44" spans="1:6" x14ac:dyDescent="0.25">
      <c r="A44" s="92">
        <v>67</v>
      </c>
      <c r="B44" s="93">
        <v>15.2</v>
      </c>
      <c r="C44" s="93"/>
      <c r="D44" s="93">
        <v>3.88</v>
      </c>
      <c r="E44" s="93"/>
      <c r="F44" s="93"/>
    </row>
    <row r="45" spans="1:6" x14ac:dyDescent="0.25">
      <c r="A45" s="92">
        <v>68</v>
      </c>
      <c r="B45" s="93">
        <v>14.57</v>
      </c>
      <c r="C45" s="93"/>
      <c r="D45" s="93">
        <v>3.87</v>
      </c>
      <c r="E45" s="93"/>
      <c r="F45" s="93"/>
    </row>
    <row r="46" spans="1:6" x14ac:dyDescent="0.25">
      <c r="A46" s="92">
        <v>69</v>
      </c>
      <c r="B46" s="93">
        <v>13.94</v>
      </c>
      <c r="C46" s="93"/>
      <c r="D46" s="93">
        <v>3.85</v>
      </c>
      <c r="E46" s="93">
        <v>2.6</v>
      </c>
      <c r="F46" s="93"/>
    </row>
    <row r="47" spans="1:6" x14ac:dyDescent="0.25">
      <c r="A47" s="92">
        <v>70</v>
      </c>
      <c r="B47" s="93">
        <v>13.32</v>
      </c>
      <c r="C47" s="93"/>
      <c r="D47" s="93">
        <v>3.82</v>
      </c>
      <c r="E47" s="93">
        <v>2.41</v>
      </c>
      <c r="F47" s="93"/>
    </row>
    <row r="48" spans="1:6" x14ac:dyDescent="0.25">
      <c r="A48" s="92">
        <v>71</v>
      </c>
      <c r="B48" s="93">
        <v>12.7</v>
      </c>
      <c r="C48" s="93"/>
      <c r="D48" s="93">
        <v>3.79</v>
      </c>
      <c r="E48" s="93">
        <v>2.2200000000000002</v>
      </c>
      <c r="F48" s="93"/>
    </row>
    <row r="49" spans="1:6" x14ac:dyDescent="0.25">
      <c r="A49" s="92">
        <v>72</v>
      </c>
      <c r="B49" s="93">
        <v>12.08</v>
      </c>
      <c r="C49" s="93"/>
      <c r="D49" s="93">
        <v>3.75</v>
      </c>
      <c r="E49" s="93">
        <v>2.04</v>
      </c>
      <c r="F49" s="93"/>
    </row>
    <row r="50" spans="1:6" x14ac:dyDescent="0.25">
      <c r="A50" s="92">
        <v>73</v>
      </c>
      <c r="B50" s="93">
        <v>11.47</v>
      </c>
      <c r="C50" s="93"/>
      <c r="D50" s="93">
        <v>3.71</v>
      </c>
      <c r="E50" s="93">
        <v>1.87</v>
      </c>
      <c r="F50" s="93"/>
    </row>
    <row r="51" spans="1:6" x14ac:dyDescent="0.25">
      <c r="A51" s="92">
        <v>74</v>
      </c>
      <c r="B51" s="93">
        <v>10.86</v>
      </c>
      <c r="C51" s="93"/>
      <c r="D51" s="93">
        <v>3.56</v>
      </c>
      <c r="E51" s="93">
        <v>1.7</v>
      </c>
      <c r="F51" s="93"/>
    </row>
    <row r="52" spans="1:6" x14ac:dyDescent="0.25">
      <c r="A52" s="92">
        <v>75</v>
      </c>
      <c r="B52" s="93">
        <v>10.27</v>
      </c>
      <c r="C52" s="93"/>
      <c r="D52" s="93">
        <v>3.41</v>
      </c>
      <c r="E52" s="93">
        <v>1.55</v>
      </c>
      <c r="F52" s="93"/>
    </row>
    <row r="53" spans="1:6" x14ac:dyDescent="0.25">
      <c r="A53" s="92">
        <v>76</v>
      </c>
      <c r="B53" s="93">
        <v>9.68</v>
      </c>
      <c r="C53" s="93"/>
      <c r="D53" s="93">
        <v>3.35</v>
      </c>
      <c r="E53" s="93">
        <v>1.4</v>
      </c>
      <c r="F53" s="93"/>
    </row>
    <row r="54" spans="1:6" x14ac:dyDescent="0.25">
      <c r="A54" s="92">
        <v>77</v>
      </c>
      <c r="B54" s="93">
        <v>9.11</v>
      </c>
      <c r="C54" s="93"/>
      <c r="D54" s="93">
        <v>3.28</v>
      </c>
      <c r="E54" s="93">
        <v>1.26</v>
      </c>
      <c r="F54" s="93"/>
    </row>
    <row r="55" spans="1:6" x14ac:dyDescent="0.25">
      <c r="A55" s="92">
        <v>78</v>
      </c>
      <c r="B55" s="93">
        <v>8.5500000000000007</v>
      </c>
      <c r="C55" s="93"/>
      <c r="D55" s="93">
        <v>3.21</v>
      </c>
      <c r="E55" s="93">
        <v>1.1299999999999999</v>
      </c>
      <c r="F55" s="93"/>
    </row>
    <row r="56" spans="1:6" x14ac:dyDescent="0.25">
      <c r="A56" s="92">
        <v>79</v>
      </c>
      <c r="B56" s="93">
        <v>8</v>
      </c>
      <c r="C56" s="93"/>
      <c r="D56" s="93">
        <v>2.95</v>
      </c>
      <c r="E56" s="93">
        <v>1</v>
      </c>
      <c r="F56" s="93"/>
    </row>
    <row r="57" spans="1:6" x14ac:dyDescent="0.25">
      <c r="A57" s="92">
        <v>80</v>
      </c>
      <c r="B57" s="93">
        <v>7.47</v>
      </c>
      <c r="C57" s="93"/>
      <c r="D57" s="93">
        <v>2.7</v>
      </c>
      <c r="E57" s="93">
        <v>0.89</v>
      </c>
      <c r="F57" s="93"/>
    </row>
    <row r="58" spans="1:6" x14ac:dyDescent="0.25">
      <c r="A58" s="92">
        <v>81</v>
      </c>
      <c r="B58" s="93">
        <v>6.96</v>
      </c>
      <c r="C58" s="93"/>
      <c r="D58" s="93">
        <v>2.61</v>
      </c>
      <c r="E58" s="93">
        <v>0.78</v>
      </c>
      <c r="F58" s="93"/>
    </row>
    <row r="59" spans="1:6" x14ac:dyDescent="0.25">
      <c r="A59" s="92">
        <v>82</v>
      </c>
      <c r="B59" s="93">
        <v>6.47</v>
      </c>
      <c r="C59" s="93"/>
      <c r="D59" s="93">
        <v>2.52</v>
      </c>
      <c r="E59" s="93">
        <v>0.69</v>
      </c>
      <c r="F59" s="93"/>
    </row>
    <row r="60" spans="1:6" x14ac:dyDescent="0.25">
      <c r="A60" s="92">
        <v>83</v>
      </c>
      <c r="B60" s="93">
        <v>6</v>
      </c>
      <c r="C60" s="93"/>
      <c r="D60" s="93">
        <v>2.42</v>
      </c>
      <c r="E60" s="93">
        <v>0.6</v>
      </c>
      <c r="F60" s="93"/>
    </row>
    <row r="61" spans="1:6" x14ac:dyDescent="0.25">
      <c r="A61" s="92">
        <v>84</v>
      </c>
      <c r="B61" s="93">
        <v>5.55</v>
      </c>
      <c r="C61" s="93"/>
      <c r="D61" s="93">
        <v>2.1</v>
      </c>
      <c r="E61" s="93">
        <v>0.52</v>
      </c>
      <c r="F61" s="93"/>
    </row>
    <row r="62" spans="1:6" x14ac:dyDescent="0.25">
      <c r="A62" s="92">
        <v>85</v>
      </c>
      <c r="B62" s="93">
        <v>5.13</v>
      </c>
      <c r="C62" s="93"/>
      <c r="D62" s="93">
        <v>1.79</v>
      </c>
      <c r="E62" s="93">
        <v>0.45</v>
      </c>
      <c r="F62" s="93"/>
    </row>
    <row r="63" spans="1:6" x14ac:dyDescent="0.25">
      <c r="A63"/>
      <c r="B63"/>
    </row>
    <row r="64" spans="1:6" x14ac:dyDescent="0.25">
      <c r="A64"/>
      <c r="B64"/>
    </row>
    <row r="65" spans="1:2" x14ac:dyDescent="0.25">
      <c r="A65"/>
      <c r="B65"/>
    </row>
  </sheetData>
  <sheetProtection algorithmName="SHA-512" hashValue="vwrmbbbtcHhc+ByEhkFR0sexkjTB4wFeSSqiKIoAOuzme8dAu2Q9b9zttpPAgWQ9EO/nktj4JbxbmDEJCqynOA==" saltValue="gUUjGbqtJBb9xfNGSocYSA==" spinCount="100000" sheet="1" objects="1" scenarios="1"/>
  <conditionalFormatting sqref="A6:A16 A18:A20">
    <cfRule type="expression" dxfId="977" priority="21" stopIfTrue="1">
      <formula>MOD(ROW(),2)=0</formula>
    </cfRule>
    <cfRule type="expression" dxfId="976" priority="22" stopIfTrue="1">
      <formula>MOD(ROW(),2)&lt;&gt;0</formula>
    </cfRule>
  </conditionalFormatting>
  <conditionalFormatting sqref="B6:F16 B17 B26:F62 C18:F21">
    <cfRule type="expression" dxfId="975" priority="23" stopIfTrue="1">
      <formula>MOD(ROW(),2)=0</formula>
    </cfRule>
    <cfRule type="expression" dxfId="974" priority="24" stopIfTrue="1">
      <formula>MOD(ROW(),2)&lt;&gt;0</formula>
    </cfRule>
  </conditionalFormatting>
  <conditionalFormatting sqref="A26:A62">
    <cfRule type="expression" dxfId="973" priority="13" stopIfTrue="1">
      <formula>MOD(ROW(),2)=0</formula>
    </cfRule>
    <cfRule type="expression" dxfId="972" priority="14" stopIfTrue="1">
      <formula>MOD(ROW(),2)&lt;&gt;0</formula>
    </cfRule>
  </conditionalFormatting>
  <conditionalFormatting sqref="B18:B21">
    <cfRule type="expression" dxfId="971" priority="11" stopIfTrue="1">
      <formula>MOD(ROW(),2)=0</formula>
    </cfRule>
    <cfRule type="expression" dxfId="970" priority="12" stopIfTrue="1">
      <formula>MOD(ROW(),2)&lt;&gt;0</formula>
    </cfRule>
  </conditionalFormatting>
  <conditionalFormatting sqref="C17:F17">
    <cfRule type="expression" dxfId="969" priority="9" stopIfTrue="1">
      <formula>MOD(ROW(),2)=0</formula>
    </cfRule>
    <cfRule type="expression" dxfId="968" priority="10" stopIfTrue="1">
      <formula>MOD(ROW(),2)&lt;&gt;0</formula>
    </cfRule>
  </conditionalFormatting>
  <conditionalFormatting sqref="A17">
    <cfRule type="expression" dxfId="967" priority="7" stopIfTrue="1">
      <formula>MOD(ROW(),2)=0</formula>
    </cfRule>
    <cfRule type="expression" dxfId="966" priority="8" stopIfTrue="1">
      <formula>MOD(ROW(),2)&lt;&gt;0</formula>
    </cfRule>
  </conditionalFormatting>
  <conditionalFormatting sqref="A21">
    <cfRule type="expression" dxfId="965" priority="3" stopIfTrue="1">
      <formula>MOD(ROW(),2)=0</formula>
    </cfRule>
    <cfRule type="expression" dxfId="96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46"/>
  <dimension ref="A1:I92"/>
  <sheetViews>
    <sheetView showGridLines="0" zoomScale="85" zoomScaleNormal="85" workbookViewId="0">
      <selection activeCell="B15" sqref="B15"/>
    </sheetView>
  </sheetViews>
  <sheetFormatPr defaultColWidth="10" defaultRowHeight="13.2" x14ac:dyDescent="0.25"/>
  <cols>
    <col min="1" max="1" width="31.88671875" style="27" customWidth="1"/>
    <col min="2" max="5" width="22.88671875" style="27" customWidth="1"/>
    <col min="6"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Fire_S - Consolidated Factor Spreadsheet</v>
      </c>
      <c r="B2" s="43"/>
      <c r="C2" s="43"/>
      <c r="D2" s="43"/>
      <c r="E2" s="43"/>
      <c r="F2" s="43"/>
      <c r="G2" s="43"/>
      <c r="H2" s="43"/>
      <c r="I2" s="43"/>
    </row>
    <row r="3" spans="1:9" ht="15.6" x14ac:dyDescent="0.3">
      <c r="A3" s="44" t="str">
        <f>TABLE_FACTOR_TYPE&amp;" - x-"&amp;TABLE_SERIES_NUMBER</f>
        <v>PenCE - x-303</v>
      </c>
      <c r="B3" s="43"/>
      <c r="C3" s="43"/>
      <c r="D3" s="43"/>
      <c r="E3" s="43"/>
      <c r="F3" s="43"/>
      <c r="G3" s="43"/>
      <c r="H3" s="43"/>
      <c r="I3" s="43"/>
    </row>
    <row r="4" spans="1:9" x14ac:dyDescent="0.25">
      <c r="A4" s="45"/>
    </row>
    <row r="6" spans="1:9" x14ac:dyDescent="0.25">
      <c r="A6" s="77" t="s">
        <v>573</v>
      </c>
      <c r="B6" s="79" t="s">
        <v>574</v>
      </c>
      <c r="C6" s="79"/>
      <c r="D6" s="79"/>
      <c r="E6" s="79"/>
    </row>
    <row r="7" spans="1:9" x14ac:dyDescent="0.25">
      <c r="A7" s="78" t="s">
        <v>575</v>
      </c>
      <c r="B7" s="80" t="s">
        <v>82</v>
      </c>
      <c r="C7" s="80"/>
      <c r="D7" s="80"/>
      <c r="E7" s="80"/>
    </row>
    <row r="8" spans="1:9" x14ac:dyDescent="0.25">
      <c r="A8" s="78" t="s">
        <v>285</v>
      </c>
      <c r="B8" s="80">
        <v>1992</v>
      </c>
      <c r="C8" s="80"/>
      <c r="D8" s="80"/>
      <c r="E8" s="80"/>
    </row>
    <row r="9" spans="1:9" x14ac:dyDescent="0.25">
      <c r="A9" s="78" t="s">
        <v>286</v>
      </c>
      <c r="B9" s="80" t="s">
        <v>370</v>
      </c>
      <c r="C9" s="80"/>
      <c r="D9" s="80"/>
      <c r="E9" s="80"/>
    </row>
    <row r="10" spans="1:9" ht="26.4" x14ac:dyDescent="0.25">
      <c r="A10" s="78" t="s">
        <v>6</v>
      </c>
      <c r="B10" s="80" t="s">
        <v>379</v>
      </c>
      <c r="C10" s="80"/>
      <c r="D10" s="80"/>
      <c r="E10" s="80"/>
    </row>
    <row r="11" spans="1:9" x14ac:dyDescent="0.25">
      <c r="A11" s="78" t="s">
        <v>287</v>
      </c>
      <c r="B11" s="80" t="s">
        <v>304</v>
      </c>
      <c r="C11" s="80"/>
      <c r="D11" s="80"/>
      <c r="E11" s="80"/>
    </row>
    <row r="12" spans="1:9" x14ac:dyDescent="0.25">
      <c r="A12" s="78" t="s">
        <v>288</v>
      </c>
      <c r="B12" s="80" t="s">
        <v>305</v>
      </c>
      <c r="C12" s="80"/>
      <c r="D12" s="80"/>
      <c r="E12" s="80"/>
    </row>
    <row r="13" spans="1:9" x14ac:dyDescent="0.25">
      <c r="A13" s="78" t="s">
        <v>582</v>
      </c>
      <c r="B13" s="80">
        <v>2</v>
      </c>
      <c r="C13" s="80"/>
      <c r="D13" s="80"/>
      <c r="E13" s="80"/>
    </row>
    <row r="14" spans="1:9" x14ac:dyDescent="0.25">
      <c r="A14" s="78" t="s">
        <v>290</v>
      </c>
      <c r="B14" s="80">
        <v>303</v>
      </c>
      <c r="C14" s="80"/>
      <c r="D14" s="80"/>
      <c r="E14" s="80"/>
    </row>
    <row r="15" spans="1:9" x14ac:dyDescent="0.25">
      <c r="A15" s="78" t="s">
        <v>585</v>
      </c>
      <c r="B15" s="80" t="s">
        <v>684</v>
      </c>
      <c r="C15" s="80"/>
      <c r="D15" s="80"/>
      <c r="E15" s="80"/>
    </row>
    <row r="16" spans="1:9" x14ac:dyDescent="0.25">
      <c r="A16" s="78" t="s">
        <v>292</v>
      </c>
      <c r="B16" s="80" t="s">
        <v>381</v>
      </c>
      <c r="C16" s="80"/>
      <c r="D16" s="80"/>
      <c r="E16" s="80"/>
    </row>
    <row r="17" spans="1:5" ht="51" customHeight="1" x14ac:dyDescent="0.25">
      <c r="A17" s="78" t="s">
        <v>657</v>
      </c>
      <c r="B17" s="80" t="s">
        <v>374</v>
      </c>
      <c r="C17" s="80"/>
      <c r="D17" s="80"/>
      <c r="E17" s="80"/>
    </row>
    <row r="18" spans="1:5" x14ac:dyDescent="0.25">
      <c r="A18" s="78" t="s">
        <v>589</v>
      </c>
      <c r="B18" s="87">
        <v>45070</v>
      </c>
      <c r="C18" s="80"/>
      <c r="D18" s="80"/>
      <c r="E18" s="80"/>
    </row>
    <row r="19" spans="1:5" x14ac:dyDescent="0.25">
      <c r="A19" s="78" t="s">
        <v>295</v>
      </c>
      <c r="B19" s="87">
        <v>45014</v>
      </c>
      <c r="C19" s="80"/>
      <c r="D19" s="80"/>
      <c r="E19" s="80"/>
    </row>
    <row r="20" spans="1:5" x14ac:dyDescent="0.25">
      <c r="A20" s="78" t="s">
        <v>297</v>
      </c>
      <c r="B20" s="80" t="s">
        <v>310</v>
      </c>
      <c r="C20" s="80"/>
      <c r="D20" s="80"/>
      <c r="E20" s="80"/>
    </row>
    <row r="21" spans="1:5" x14ac:dyDescent="0.25">
      <c r="A21" s="168" t="s">
        <v>658</v>
      </c>
      <c r="B21" s="80" t="s">
        <v>309</v>
      </c>
      <c r="C21" s="80"/>
      <c r="D21" s="80"/>
      <c r="E21" s="80"/>
    </row>
    <row r="23" spans="1:5" x14ac:dyDescent="0.25">
      <c r="B23" s="95" t="str">
        <f>HYPERLINK("#'Factor List'!A1","Back to Factor List")</f>
        <v>Back to Factor List</v>
      </c>
    </row>
    <row r="24" spans="1:5" x14ac:dyDescent="0.25">
      <c r="B24" s="95" t="str">
        <f>HYPERLINK("#'Assumptions'!A1","Assumptions")</f>
        <v>Assumptions</v>
      </c>
    </row>
    <row r="26" spans="1:5" ht="39.6" x14ac:dyDescent="0.25">
      <c r="A26" s="91" t="s">
        <v>659</v>
      </c>
      <c r="B26" s="91" t="s">
        <v>680</v>
      </c>
      <c r="C26" s="91" t="s">
        <v>661</v>
      </c>
      <c r="D26" s="91" t="s">
        <v>682</v>
      </c>
      <c r="E26" s="91" t="s">
        <v>662</v>
      </c>
    </row>
    <row r="27" spans="1:5" x14ac:dyDescent="0.25">
      <c r="A27" s="92">
        <v>20</v>
      </c>
      <c r="B27" s="93">
        <v>39.159999999999997</v>
      </c>
      <c r="C27" s="93">
        <v>2.5299999999999998</v>
      </c>
      <c r="D27" s="93"/>
      <c r="E27" s="93">
        <v>0</v>
      </c>
    </row>
    <row r="28" spans="1:5" x14ac:dyDescent="0.25">
      <c r="A28" s="92">
        <v>21</v>
      </c>
      <c r="B28" s="93">
        <v>38.79</v>
      </c>
      <c r="C28" s="93">
        <v>2.57</v>
      </c>
      <c r="D28" s="93"/>
      <c r="E28" s="93">
        <v>0</v>
      </c>
    </row>
    <row r="29" spans="1:5" x14ac:dyDescent="0.25">
      <c r="A29" s="92">
        <v>22</v>
      </c>
      <c r="B29" s="93">
        <v>38.42</v>
      </c>
      <c r="C29" s="93">
        <v>2.61</v>
      </c>
      <c r="D29" s="93"/>
      <c r="E29" s="93">
        <v>0</v>
      </c>
    </row>
    <row r="30" spans="1:5" x14ac:dyDescent="0.25">
      <c r="A30" s="92">
        <v>23</v>
      </c>
      <c r="B30" s="93">
        <v>38.04</v>
      </c>
      <c r="C30" s="93">
        <v>2.65</v>
      </c>
      <c r="D30" s="93"/>
      <c r="E30" s="93">
        <v>0</v>
      </c>
    </row>
    <row r="31" spans="1:5" x14ac:dyDescent="0.25">
      <c r="A31" s="92">
        <v>24</v>
      </c>
      <c r="B31" s="93">
        <v>37.659999999999997</v>
      </c>
      <c r="C31" s="93">
        <v>2.7</v>
      </c>
      <c r="D31" s="93"/>
      <c r="E31" s="93">
        <v>0</v>
      </c>
    </row>
    <row r="32" spans="1:5" x14ac:dyDescent="0.25">
      <c r="A32" s="92">
        <v>25</v>
      </c>
      <c r="B32" s="93">
        <v>37.270000000000003</v>
      </c>
      <c r="C32" s="93">
        <v>2.74</v>
      </c>
      <c r="D32" s="93"/>
      <c r="E32" s="93">
        <v>0</v>
      </c>
    </row>
    <row r="33" spans="1:5" x14ac:dyDescent="0.25">
      <c r="A33" s="92">
        <v>26</v>
      </c>
      <c r="B33" s="93">
        <v>36.869999999999997</v>
      </c>
      <c r="C33" s="93">
        <v>2.78</v>
      </c>
      <c r="D33" s="93"/>
      <c r="E33" s="93">
        <v>0</v>
      </c>
    </row>
    <row r="34" spans="1:5" x14ac:dyDescent="0.25">
      <c r="A34" s="92">
        <v>27</v>
      </c>
      <c r="B34" s="93">
        <v>36.47</v>
      </c>
      <c r="C34" s="93">
        <v>2.82</v>
      </c>
      <c r="D34" s="93"/>
      <c r="E34" s="93">
        <v>0</v>
      </c>
    </row>
    <row r="35" spans="1:5" x14ac:dyDescent="0.25">
      <c r="A35" s="92">
        <v>28</v>
      </c>
      <c r="B35" s="93">
        <v>36.06</v>
      </c>
      <c r="C35" s="93">
        <v>2.86</v>
      </c>
      <c r="D35" s="93"/>
      <c r="E35" s="93">
        <v>0</v>
      </c>
    </row>
    <row r="36" spans="1:5" x14ac:dyDescent="0.25">
      <c r="A36" s="92">
        <v>29</v>
      </c>
      <c r="B36" s="93">
        <v>35.65</v>
      </c>
      <c r="C36" s="93">
        <v>2.9</v>
      </c>
      <c r="D36" s="93"/>
      <c r="E36" s="93">
        <v>0</v>
      </c>
    </row>
    <row r="37" spans="1:5" x14ac:dyDescent="0.25">
      <c r="A37" s="92">
        <v>30</v>
      </c>
      <c r="B37" s="93">
        <v>35.229999999999997</v>
      </c>
      <c r="C37" s="93">
        <v>2.94</v>
      </c>
      <c r="D37" s="93"/>
      <c r="E37" s="93">
        <v>0</v>
      </c>
    </row>
    <row r="38" spans="1:5" x14ac:dyDescent="0.25">
      <c r="A38" s="92">
        <v>31</v>
      </c>
      <c r="B38" s="93">
        <v>34.799999999999997</v>
      </c>
      <c r="C38" s="93">
        <v>2.98</v>
      </c>
      <c r="D38" s="93"/>
      <c r="E38" s="93">
        <v>0</v>
      </c>
    </row>
    <row r="39" spans="1:5" x14ac:dyDescent="0.25">
      <c r="A39" s="92">
        <v>32</v>
      </c>
      <c r="B39" s="93">
        <v>34.369999999999997</v>
      </c>
      <c r="C39" s="93">
        <v>3.02</v>
      </c>
      <c r="D39" s="93"/>
      <c r="E39" s="93">
        <v>0</v>
      </c>
    </row>
    <row r="40" spans="1:5" x14ac:dyDescent="0.25">
      <c r="A40" s="92">
        <v>33</v>
      </c>
      <c r="B40" s="93">
        <v>33.93</v>
      </c>
      <c r="C40" s="93">
        <v>3.06</v>
      </c>
      <c r="D40" s="93"/>
      <c r="E40" s="93">
        <v>0</v>
      </c>
    </row>
    <row r="41" spans="1:5" x14ac:dyDescent="0.25">
      <c r="A41" s="92">
        <v>34</v>
      </c>
      <c r="B41" s="93">
        <v>33.479999999999997</v>
      </c>
      <c r="C41" s="93">
        <v>3.1</v>
      </c>
      <c r="D41" s="93"/>
      <c r="E41" s="93">
        <v>0</v>
      </c>
    </row>
    <row r="42" spans="1:5" x14ac:dyDescent="0.25">
      <c r="A42" s="92">
        <v>35</v>
      </c>
      <c r="B42" s="93">
        <v>33.03</v>
      </c>
      <c r="C42" s="93">
        <v>3.14</v>
      </c>
      <c r="D42" s="93"/>
      <c r="E42" s="93">
        <v>0</v>
      </c>
    </row>
    <row r="43" spans="1:5" x14ac:dyDescent="0.25">
      <c r="A43" s="92">
        <v>36</v>
      </c>
      <c r="B43" s="93">
        <v>32.57</v>
      </c>
      <c r="C43" s="93">
        <v>3.18</v>
      </c>
      <c r="D43" s="93"/>
      <c r="E43" s="93">
        <v>0</v>
      </c>
    </row>
    <row r="44" spans="1:5" x14ac:dyDescent="0.25">
      <c r="A44" s="92">
        <v>37</v>
      </c>
      <c r="B44" s="93">
        <v>32.11</v>
      </c>
      <c r="C44" s="93">
        <v>3.22</v>
      </c>
      <c r="D44" s="93"/>
      <c r="E44" s="93">
        <v>0</v>
      </c>
    </row>
    <row r="45" spans="1:5" x14ac:dyDescent="0.25">
      <c r="A45" s="92">
        <v>38</v>
      </c>
      <c r="B45" s="93">
        <v>31.63</v>
      </c>
      <c r="C45" s="93">
        <v>3.26</v>
      </c>
      <c r="D45" s="93"/>
      <c r="E45" s="93">
        <v>0</v>
      </c>
    </row>
    <row r="46" spans="1:5" x14ac:dyDescent="0.25">
      <c r="A46" s="92">
        <v>39</v>
      </c>
      <c r="B46" s="93">
        <v>31.15</v>
      </c>
      <c r="C46" s="93">
        <v>3.29</v>
      </c>
      <c r="D46" s="93"/>
      <c r="E46" s="93">
        <v>0</v>
      </c>
    </row>
    <row r="47" spans="1:5" x14ac:dyDescent="0.25">
      <c r="A47" s="92">
        <v>40</v>
      </c>
      <c r="B47" s="93">
        <v>30.67</v>
      </c>
      <c r="C47" s="93">
        <v>3.33</v>
      </c>
      <c r="D47" s="93"/>
      <c r="E47" s="93">
        <v>0</v>
      </c>
    </row>
    <row r="48" spans="1:5" x14ac:dyDescent="0.25">
      <c r="A48" s="92">
        <v>41</v>
      </c>
      <c r="B48" s="93">
        <v>30.18</v>
      </c>
      <c r="C48" s="93">
        <v>3.37</v>
      </c>
      <c r="D48" s="93"/>
      <c r="E48" s="93">
        <v>0</v>
      </c>
    </row>
    <row r="49" spans="1:5" x14ac:dyDescent="0.25">
      <c r="A49" s="92">
        <v>42</v>
      </c>
      <c r="B49" s="93">
        <v>29.68</v>
      </c>
      <c r="C49" s="93">
        <v>3.4</v>
      </c>
      <c r="D49" s="93"/>
      <c r="E49" s="93">
        <v>0</v>
      </c>
    </row>
    <row r="50" spans="1:5" x14ac:dyDescent="0.25">
      <c r="A50" s="92">
        <v>43</v>
      </c>
      <c r="B50" s="93">
        <v>29.17</v>
      </c>
      <c r="C50" s="93">
        <v>3.44</v>
      </c>
      <c r="D50" s="93"/>
      <c r="E50" s="93">
        <v>0</v>
      </c>
    </row>
    <row r="51" spans="1:5" x14ac:dyDescent="0.25">
      <c r="A51" s="92">
        <v>44</v>
      </c>
      <c r="B51" s="93">
        <v>28.66</v>
      </c>
      <c r="C51" s="93">
        <v>3.47</v>
      </c>
      <c r="D51" s="93"/>
      <c r="E51" s="93">
        <v>0</v>
      </c>
    </row>
    <row r="52" spans="1:5" x14ac:dyDescent="0.25">
      <c r="A52" s="92">
        <v>45</v>
      </c>
      <c r="B52" s="93">
        <v>28.14</v>
      </c>
      <c r="C52" s="93">
        <v>3.5</v>
      </c>
      <c r="D52" s="93"/>
      <c r="E52" s="93">
        <v>0</v>
      </c>
    </row>
    <row r="53" spans="1:5" x14ac:dyDescent="0.25">
      <c r="A53" s="92">
        <v>46</v>
      </c>
      <c r="B53" s="93">
        <v>27.62</v>
      </c>
      <c r="C53" s="93">
        <v>3.53</v>
      </c>
      <c r="D53" s="93"/>
      <c r="E53" s="93">
        <v>0</v>
      </c>
    </row>
    <row r="54" spans="1:5" x14ac:dyDescent="0.25">
      <c r="A54" s="92">
        <v>47</v>
      </c>
      <c r="B54" s="93">
        <v>27.09</v>
      </c>
      <c r="C54" s="93">
        <v>3.56</v>
      </c>
      <c r="D54" s="93"/>
      <c r="E54" s="93">
        <v>0</v>
      </c>
    </row>
    <row r="55" spans="1:5" x14ac:dyDescent="0.25">
      <c r="A55" s="92">
        <v>48</v>
      </c>
      <c r="B55" s="93">
        <v>26.55</v>
      </c>
      <c r="C55" s="93">
        <v>3.59</v>
      </c>
      <c r="D55" s="93"/>
      <c r="E55" s="93">
        <v>0</v>
      </c>
    </row>
    <row r="56" spans="1:5" x14ac:dyDescent="0.25">
      <c r="A56" s="92">
        <v>49</v>
      </c>
      <c r="B56" s="93">
        <v>26.01</v>
      </c>
      <c r="C56" s="93">
        <v>3.62</v>
      </c>
      <c r="D56" s="93"/>
      <c r="E56" s="93">
        <v>0</v>
      </c>
    </row>
    <row r="57" spans="1:5" x14ac:dyDescent="0.25">
      <c r="A57" s="92">
        <v>50</v>
      </c>
      <c r="B57" s="93">
        <v>25.46</v>
      </c>
      <c r="C57" s="93">
        <v>3.65</v>
      </c>
      <c r="D57" s="93"/>
      <c r="E57" s="93">
        <v>0</v>
      </c>
    </row>
    <row r="58" spans="1:5" x14ac:dyDescent="0.25">
      <c r="A58" s="92">
        <v>51</v>
      </c>
      <c r="B58" s="93">
        <v>24.9</v>
      </c>
      <c r="C58" s="93">
        <v>3.68</v>
      </c>
      <c r="D58" s="93"/>
      <c r="E58" s="93">
        <v>0</v>
      </c>
    </row>
    <row r="59" spans="1:5" x14ac:dyDescent="0.25">
      <c r="A59" s="92">
        <v>52</v>
      </c>
      <c r="B59" s="93">
        <v>24.34</v>
      </c>
      <c r="C59" s="93">
        <v>3.7</v>
      </c>
      <c r="D59" s="93"/>
      <c r="E59" s="93">
        <v>0</v>
      </c>
    </row>
    <row r="60" spans="1:5" x14ac:dyDescent="0.25">
      <c r="A60" s="92">
        <v>53</v>
      </c>
      <c r="B60" s="93">
        <v>23.76</v>
      </c>
      <c r="C60" s="93">
        <v>3.73</v>
      </c>
      <c r="D60" s="93"/>
      <c r="E60" s="93">
        <v>0</v>
      </c>
    </row>
    <row r="61" spans="1:5" x14ac:dyDescent="0.25">
      <c r="A61" s="92">
        <v>54</v>
      </c>
      <c r="B61" s="93">
        <v>23.18</v>
      </c>
      <c r="C61" s="93">
        <v>3.75</v>
      </c>
      <c r="D61" s="93"/>
      <c r="E61" s="93">
        <v>0</v>
      </c>
    </row>
    <row r="62" spans="1:5" x14ac:dyDescent="0.25">
      <c r="A62" s="92">
        <v>55</v>
      </c>
      <c r="B62" s="93">
        <v>22.6</v>
      </c>
      <c r="C62" s="93">
        <v>3.78</v>
      </c>
      <c r="D62" s="93"/>
      <c r="E62" s="93">
        <v>0</v>
      </c>
    </row>
    <row r="63" spans="1:5" x14ac:dyDescent="0.25">
      <c r="A63" s="92">
        <v>56</v>
      </c>
      <c r="B63" s="93">
        <v>22.01</v>
      </c>
      <c r="C63" s="93">
        <v>3.8</v>
      </c>
      <c r="D63" s="93"/>
      <c r="E63" s="93">
        <v>0</v>
      </c>
    </row>
    <row r="64" spans="1:5" x14ac:dyDescent="0.25">
      <c r="A64" s="92">
        <v>57</v>
      </c>
      <c r="B64" s="93">
        <v>21.41</v>
      </c>
      <c r="C64" s="93">
        <v>3.82</v>
      </c>
      <c r="D64" s="93"/>
      <c r="E64" s="93">
        <v>0</v>
      </c>
    </row>
    <row r="65" spans="1:5" x14ac:dyDescent="0.25">
      <c r="A65" s="92">
        <v>58</v>
      </c>
      <c r="B65" s="93">
        <v>20.8</v>
      </c>
      <c r="C65" s="93">
        <v>3.84</v>
      </c>
      <c r="D65" s="93"/>
      <c r="E65" s="93">
        <v>0</v>
      </c>
    </row>
    <row r="66" spans="1:5" x14ac:dyDescent="0.25">
      <c r="A66" s="92">
        <v>59</v>
      </c>
      <c r="B66" s="93">
        <v>20.190000000000001</v>
      </c>
      <c r="C66" s="93">
        <v>3.86</v>
      </c>
      <c r="D66" s="93"/>
      <c r="E66" s="93">
        <v>0</v>
      </c>
    </row>
    <row r="67" spans="1:5" x14ac:dyDescent="0.25">
      <c r="A67" s="92">
        <v>60</v>
      </c>
      <c r="B67" s="93">
        <v>19.579999999999998</v>
      </c>
      <c r="C67" s="93">
        <v>3.87</v>
      </c>
      <c r="D67" s="93"/>
      <c r="E67" s="93">
        <v>0</v>
      </c>
    </row>
    <row r="68" spans="1:5" x14ac:dyDescent="0.25">
      <c r="A68" s="92">
        <v>61</v>
      </c>
      <c r="B68" s="93">
        <v>18.96</v>
      </c>
      <c r="C68" s="93">
        <v>3.89</v>
      </c>
      <c r="D68" s="93"/>
      <c r="E68" s="93">
        <v>0</v>
      </c>
    </row>
    <row r="69" spans="1:5" x14ac:dyDescent="0.25">
      <c r="A69" s="92">
        <v>62</v>
      </c>
      <c r="B69" s="93">
        <v>18.329999999999998</v>
      </c>
      <c r="C69" s="93">
        <v>3.9</v>
      </c>
      <c r="D69" s="93"/>
      <c r="E69" s="93">
        <v>0</v>
      </c>
    </row>
    <row r="70" spans="1:5" x14ac:dyDescent="0.25">
      <c r="A70" s="92">
        <v>63</v>
      </c>
      <c r="B70" s="93">
        <v>17.71</v>
      </c>
      <c r="C70" s="93">
        <v>3.9</v>
      </c>
      <c r="D70" s="93"/>
      <c r="E70" s="93">
        <v>0</v>
      </c>
    </row>
    <row r="71" spans="1:5" x14ac:dyDescent="0.25">
      <c r="A71" s="92">
        <v>64</v>
      </c>
      <c r="B71" s="93">
        <v>17.079999999999998</v>
      </c>
      <c r="C71" s="93">
        <v>3.9</v>
      </c>
      <c r="D71" s="93"/>
      <c r="E71" s="93">
        <v>0</v>
      </c>
    </row>
    <row r="72" spans="1:5" x14ac:dyDescent="0.25">
      <c r="A72" s="92">
        <v>65</v>
      </c>
      <c r="B72" s="93">
        <v>16.45</v>
      </c>
      <c r="C72" s="93">
        <v>3.9</v>
      </c>
      <c r="D72" s="93"/>
      <c r="E72" s="93"/>
    </row>
    <row r="73" spans="1:5" x14ac:dyDescent="0.25">
      <c r="A73" s="92">
        <v>66</v>
      </c>
      <c r="B73" s="93">
        <v>15.83</v>
      </c>
      <c r="C73" s="93">
        <v>3.89</v>
      </c>
      <c r="D73" s="93"/>
      <c r="E73" s="93"/>
    </row>
    <row r="74" spans="1:5" x14ac:dyDescent="0.25">
      <c r="A74" s="92">
        <v>67</v>
      </c>
      <c r="B74" s="93">
        <v>15.2</v>
      </c>
      <c r="C74" s="93">
        <v>3.88</v>
      </c>
      <c r="D74" s="93"/>
      <c r="E74" s="93"/>
    </row>
    <row r="75" spans="1:5" x14ac:dyDescent="0.25">
      <c r="A75" s="92">
        <v>68</v>
      </c>
      <c r="B75" s="93">
        <v>14.57</v>
      </c>
      <c r="C75" s="93">
        <v>3.87</v>
      </c>
      <c r="D75" s="93"/>
      <c r="E75" s="93"/>
    </row>
    <row r="76" spans="1:5" x14ac:dyDescent="0.25">
      <c r="A76" s="92">
        <v>69</v>
      </c>
      <c r="B76" s="93">
        <v>13.94</v>
      </c>
      <c r="C76" s="93">
        <v>3.85</v>
      </c>
      <c r="D76" s="93">
        <v>2.77</v>
      </c>
      <c r="E76" s="93"/>
    </row>
    <row r="77" spans="1:5" x14ac:dyDescent="0.25">
      <c r="A77" s="92">
        <v>70</v>
      </c>
      <c r="B77" s="93">
        <v>13.32</v>
      </c>
      <c r="C77" s="93">
        <v>3.82</v>
      </c>
      <c r="D77" s="93">
        <v>2.57</v>
      </c>
      <c r="E77" s="93"/>
    </row>
    <row r="78" spans="1:5" x14ac:dyDescent="0.25">
      <c r="A78" s="92">
        <v>71</v>
      </c>
      <c r="B78" s="93">
        <v>12.7</v>
      </c>
      <c r="C78" s="93">
        <v>3.79</v>
      </c>
      <c r="D78" s="93">
        <v>2.38</v>
      </c>
      <c r="E78" s="93"/>
    </row>
    <row r="79" spans="1:5" x14ac:dyDescent="0.25">
      <c r="A79" s="92">
        <v>72</v>
      </c>
      <c r="B79" s="93">
        <v>12.08</v>
      </c>
      <c r="C79" s="93">
        <v>3.75</v>
      </c>
      <c r="D79" s="93">
        <v>2.2000000000000002</v>
      </c>
      <c r="E79" s="93"/>
    </row>
    <row r="80" spans="1:5" x14ac:dyDescent="0.25">
      <c r="A80" s="92">
        <v>73</v>
      </c>
      <c r="B80" s="93">
        <v>11.47</v>
      </c>
      <c r="C80" s="93">
        <v>3.71</v>
      </c>
      <c r="D80" s="93">
        <v>2.02</v>
      </c>
      <c r="E80" s="93"/>
    </row>
    <row r="81" spans="1:5" x14ac:dyDescent="0.25">
      <c r="A81" s="92">
        <v>74</v>
      </c>
      <c r="B81" s="93">
        <v>10.86</v>
      </c>
      <c r="C81" s="93">
        <v>3.56</v>
      </c>
      <c r="D81" s="93">
        <v>1.84</v>
      </c>
      <c r="E81" s="93"/>
    </row>
    <row r="82" spans="1:5" x14ac:dyDescent="0.25">
      <c r="A82" s="92">
        <v>75</v>
      </c>
      <c r="B82" s="93">
        <v>10.27</v>
      </c>
      <c r="C82" s="93">
        <v>3.41</v>
      </c>
      <c r="D82" s="93">
        <v>1.67</v>
      </c>
      <c r="E82" s="93"/>
    </row>
    <row r="83" spans="1:5" x14ac:dyDescent="0.25">
      <c r="A83" s="92">
        <v>76</v>
      </c>
      <c r="B83" s="93">
        <v>9.68</v>
      </c>
      <c r="C83" s="93">
        <v>3.35</v>
      </c>
      <c r="D83" s="93">
        <v>1.52</v>
      </c>
      <c r="E83" s="93"/>
    </row>
    <row r="84" spans="1:5" x14ac:dyDescent="0.25">
      <c r="A84" s="92">
        <v>77</v>
      </c>
      <c r="B84" s="93">
        <v>9.11</v>
      </c>
      <c r="C84" s="93">
        <v>3.28</v>
      </c>
      <c r="D84" s="93">
        <v>1.38</v>
      </c>
      <c r="E84" s="93"/>
    </row>
    <row r="85" spans="1:5" x14ac:dyDescent="0.25">
      <c r="A85" s="92">
        <v>78</v>
      </c>
      <c r="B85" s="93">
        <v>8.5500000000000007</v>
      </c>
      <c r="C85" s="93">
        <v>3.21</v>
      </c>
      <c r="D85" s="93">
        <v>1.24</v>
      </c>
      <c r="E85" s="93"/>
    </row>
    <row r="86" spans="1:5" x14ac:dyDescent="0.25">
      <c r="A86" s="92">
        <v>79</v>
      </c>
      <c r="B86" s="93">
        <v>8</v>
      </c>
      <c r="C86" s="93">
        <v>2.95</v>
      </c>
      <c r="D86" s="93">
        <v>1.1000000000000001</v>
      </c>
      <c r="E86" s="93"/>
    </row>
    <row r="87" spans="1:5" x14ac:dyDescent="0.25">
      <c r="A87" s="92">
        <v>80</v>
      </c>
      <c r="B87" s="93">
        <v>7.47</v>
      </c>
      <c r="C87" s="93">
        <v>2.7</v>
      </c>
      <c r="D87" s="93">
        <v>0.97</v>
      </c>
      <c r="E87" s="93"/>
    </row>
    <row r="88" spans="1:5" x14ac:dyDescent="0.25">
      <c r="A88" s="92">
        <v>81</v>
      </c>
      <c r="B88" s="93">
        <v>6.96</v>
      </c>
      <c r="C88" s="93">
        <v>2.61</v>
      </c>
      <c r="D88" s="93">
        <v>0.86</v>
      </c>
      <c r="E88" s="93"/>
    </row>
    <row r="89" spans="1:5" x14ac:dyDescent="0.25">
      <c r="A89" s="92">
        <v>82</v>
      </c>
      <c r="B89" s="93">
        <v>6.47</v>
      </c>
      <c r="C89" s="93">
        <v>2.52</v>
      </c>
      <c r="D89" s="93">
        <v>0.77</v>
      </c>
      <c r="E89" s="93"/>
    </row>
    <row r="90" spans="1:5" x14ac:dyDescent="0.25">
      <c r="A90" s="92">
        <v>83</v>
      </c>
      <c r="B90" s="93">
        <v>6</v>
      </c>
      <c r="C90" s="93">
        <v>2.42</v>
      </c>
      <c r="D90" s="93">
        <v>0.68</v>
      </c>
      <c r="E90" s="93"/>
    </row>
    <row r="91" spans="1:5" x14ac:dyDescent="0.25">
      <c r="A91" s="92">
        <v>84</v>
      </c>
      <c r="B91" s="93">
        <v>5.55</v>
      </c>
      <c r="C91" s="93">
        <v>2.1</v>
      </c>
      <c r="D91" s="93">
        <v>0.57999999999999996</v>
      </c>
      <c r="E91" s="93"/>
    </row>
    <row r="92" spans="1:5" x14ac:dyDescent="0.25">
      <c r="A92" s="92">
        <v>85</v>
      </c>
      <c r="B92" s="93">
        <v>5.13</v>
      </c>
      <c r="C92" s="93">
        <v>1.79</v>
      </c>
      <c r="D92" s="93">
        <v>0.49</v>
      </c>
      <c r="E92" s="93"/>
    </row>
  </sheetData>
  <sheetProtection algorithmName="SHA-512" hashValue="xP5+ueZiiGoL2xVBWBX2iXaAqoUmGF1WVlUrQB4mGVRS7W/pYTQ/0yyaOqIYzWvV9r1LmTfsBlKSzEGtwTmr2w==" saltValue="nCidKFOMKx/ukL9YJNZZNg==" spinCount="100000" sheet="1" objects="1" scenarios="1"/>
  <conditionalFormatting sqref="A6:A16 A18:A20">
    <cfRule type="expression" dxfId="963" priority="21" stopIfTrue="1">
      <formula>MOD(ROW(),2)=0</formula>
    </cfRule>
    <cfRule type="expression" dxfId="962" priority="22" stopIfTrue="1">
      <formula>MOD(ROW(),2)&lt;&gt;0</formula>
    </cfRule>
  </conditionalFormatting>
  <conditionalFormatting sqref="B6:E16 B17 B26:E92 C18:E21">
    <cfRule type="expression" dxfId="961" priority="23" stopIfTrue="1">
      <formula>MOD(ROW(),2)=0</formula>
    </cfRule>
    <cfRule type="expression" dxfId="960" priority="24" stopIfTrue="1">
      <formula>MOD(ROW(),2)&lt;&gt;0</formula>
    </cfRule>
  </conditionalFormatting>
  <conditionalFormatting sqref="A26:A92">
    <cfRule type="expression" dxfId="959" priority="13" stopIfTrue="1">
      <formula>MOD(ROW(),2)=0</formula>
    </cfRule>
    <cfRule type="expression" dxfId="958" priority="14" stopIfTrue="1">
      <formula>MOD(ROW(),2)&lt;&gt;0</formula>
    </cfRule>
  </conditionalFormatting>
  <conditionalFormatting sqref="B18:B21">
    <cfRule type="expression" dxfId="957" priority="11" stopIfTrue="1">
      <formula>MOD(ROW(),2)=0</formula>
    </cfRule>
    <cfRule type="expression" dxfId="956" priority="12" stopIfTrue="1">
      <formula>MOD(ROW(),2)&lt;&gt;0</formula>
    </cfRule>
  </conditionalFormatting>
  <conditionalFormatting sqref="C17:E17">
    <cfRule type="expression" dxfId="955" priority="9" stopIfTrue="1">
      <formula>MOD(ROW(),2)=0</formula>
    </cfRule>
    <cfRule type="expression" dxfId="954" priority="10" stopIfTrue="1">
      <formula>MOD(ROW(),2)&lt;&gt;0</formula>
    </cfRule>
  </conditionalFormatting>
  <conditionalFormatting sqref="A17">
    <cfRule type="expression" dxfId="953" priority="7" stopIfTrue="1">
      <formula>MOD(ROW(),2)=0</formula>
    </cfRule>
    <cfRule type="expression" dxfId="952" priority="8" stopIfTrue="1">
      <formula>MOD(ROW(),2)&lt;&gt;0</formula>
    </cfRule>
  </conditionalFormatting>
  <conditionalFormatting sqref="A21">
    <cfRule type="expression" dxfId="951" priority="3" stopIfTrue="1">
      <formula>MOD(ROW(),2)=0</formula>
    </cfRule>
    <cfRule type="expression" dxfId="95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47"/>
  <dimension ref="A1:I92"/>
  <sheetViews>
    <sheetView showGridLines="0" zoomScale="85" zoomScaleNormal="85" workbookViewId="0">
      <selection activeCell="B15" sqref="B15"/>
    </sheetView>
  </sheetViews>
  <sheetFormatPr defaultColWidth="10" defaultRowHeight="13.2" x14ac:dyDescent="0.25"/>
  <cols>
    <col min="1" max="1" width="31.88671875" style="27" customWidth="1"/>
    <col min="2" max="5" width="22.88671875" style="27" customWidth="1"/>
    <col min="6"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Fire_S - Consolidated Factor Spreadsheet</v>
      </c>
      <c r="B2" s="43"/>
      <c r="C2" s="43"/>
      <c r="D2" s="43"/>
      <c r="E2" s="43"/>
      <c r="F2" s="43"/>
      <c r="G2" s="43"/>
      <c r="H2" s="43"/>
      <c r="I2" s="43"/>
    </row>
    <row r="3" spans="1:9" ht="15.6" x14ac:dyDescent="0.3">
      <c r="A3" s="44" t="str">
        <f>TABLE_FACTOR_TYPE&amp;" - x-"&amp;TABLE_SERIES_NUMBER</f>
        <v>PenCE - x-304</v>
      </c>
      <c r="B3" s="43"/>
      <c r="C3" s="43"/>
      <c r="D3" s="43"/>
      <c r="E3" s="43"/>
      <c r="F3" s="43"/>
      <c r="G3" s="43"/>
      <c r="H3" s="43"/>
      <c r="I3" s="43"/>
    </row>
    <row r="4" spans="1:9" x14ac:dyDescent="0.25">
      <c r="A4" s="45"/>
    </row>
    <row r="6" spans="1:9" x14ac:dyDescent="0.25">
      <c r="A6" s="77" t="s">
        <v>573</v>
      </c>
      <c r="B6" s="79" t="s">
        <v>574</v>
      </c>
      <c r="C6" s="79"/>
      <c r="D6" s="79"/>
      <c r="E6" s="79"/>
    </row>
    <row r="7" spans="1:9" x14ac:dyDescent="0.25">
      <c r="A7" s="78" t="s">
        <v>575</v>
      </c>
      <c r="B7" s="80" t="s">
        <v>82</v>
      </c>
      <c r="C7" s="80"/>
      <c r="D7" s="80"/>
      <c r="E7" s="80"/>
    </row>
    <row r="8" spans="1:9" x14ac:dyDescent="0.25">
      <c r="A8" s="78" t="s">
        <v>285</v>
      </c>
      <c r="B8" s="80">
        <v>1992</v>
      </c>
      <c r="C8" s="80"/>
      <c r="D8" s="80"/>
      <c r="E8" s="80"/>
    </row>
    <row r="9" spans="1:9" x14ac:dyDescent="0.25">
      <c r="A9" s="78" t="s">
        <v>286</v>
      </c>
      <c r="B9" s="80" t="s">
        <v>370</v>
      </c>
      <c r="C9" s="80"/>
      <c r="D9" s="80"/>
      <c r="E9" s="80"/>
    </row>
    <row r="10" spans="1:9" ht="26.4" x14ac:dyDescent="0.25">
      <c r="A10" s="78" t="s">
        <v>6</v>
      </c>
      <c r="B10" s="80" t="s">
        <v>379</v>
      </c>
      <c r="C10" s="80"/>
      <c r="D10" s="80"/>
      <c r="E10" s="80"/>
    </row>
    <row r="11" spans="1:9" x14ac:dyDescent="0.25">
      <c r="A11" s="78" t="s">
        <v>287</v>
      </c>
      <c r="B11" s="80" t="s">
        <v>314</v>
      </c>
      <c r="C11" s="80"/>
      <c r="D11" s="80"/>
      <c r="E11" s="80"/>
    </row>
    <row r="12" spans="1:9" x14ac:dyDescent="0.25">
      <c r="A12" s="78" t="s">
        <v>288</v>
      </c>
      <c r="B12" s="80" t="s">
        <v>305</v>
      </c>
      <c r="C12" s="80"/>
      <c r="D12" s="80"/>
      <c r="E12" s="80"/>
    </row>
    <row r="13" spans="1:9" x14ac:dyDescent="0.25">
      <c r="A13" s="78" t="s">
        <v>582</v>
      </c>
      <c r="B13" s="80">
        <v>2</v>
      </c>
      <c r="C13" s="80"/>
      <c r="D13" s="80"/>
      <c r="E13" s="80"/>
    </row>
    <row r="14" spans="1:9" x14ac:dyDescent="0.25">
      <c r="A14" s="78" t="s">
        <v>290</v>
      </c>
      <c r="B14" s="80">
        <v>304</v>
      </c>
      <c r="C14" s="80"/>
      <c r="D14" s="80"/>
      <c r="E14" s="80"/>
    </row>
    <row r="15" spans="1:9" x14ac:dyDescent="0.25">
      <c r="A15" s="78" t="s">
        <v>585</v>
      </c>
      <c r="B15" s="80" t="s">
        <v>685</v>
      </c>
      <c r="C15" s="80"/>
      <c r="D15" s="80"/>
      <c r="E15" s="80"/>
    </row>
    <row r="16" spans="1:9" x14ac:dyDescent="0.25">
      <c r="A16" s="78" t="s">
        <v>292</v>
      </c>
      <c r="B16" s="80" t="s">
        <v>384</v>
      </c>
      <c r="C16" s="80"/>
      <c r="D16" s="80"/>
      <c r="E16" s="80"/>
    </row>
    <row r="17" spans="1:5" ht="51" customHeight="1" x14ac:dyDescent="0.25">
      <c r="A17" s="78" t="s">
        <v>657</v>
      </c>
      <c r="B17" s="80" t="s">
        <v>374</v>
      </c>
      <c r="C17" s="80"/>
      <c r="D17" s="80"/>
      <c r="E17" s="80"/>
    </row>
    <row r="18" spans="1:5" x14ac:dyDescent="0.25">
      <c r="A18" s="78" t="s">
        <v>589</v>
      </c>
      <c r="B18" s="87">
        <v>45070</v>
      </c>
      <c r="C18" s="80"/>
      <c r="D18" s="80"/>
      <c r="E18" s="80"/>
    </row>
    <row r="19" spans="1:5" x14ac:dyDescent="0.25">
      <c r="A19" s="78" t="s">
        <v>295</v>
      </c>
      <c r="B19" s="87">
        <v>45014</v>
      </c>
      <c r="C19" s="80"/>
      <c r="D19" s="80"/>
      <c r="E19" s="80"/>
    </row>
    <row r="20" spans="1:5" x14ac:dyDescent="0.25">
      <c r="A20" s="78" t="s">
        <v>297</v>
      </c>
      <c r="B20" s="80" t="s">
        <v>310</v>
      </c>
      <c r="C20" s="80"/>
      <c r="D20" s="80"/>
      <c r="E20" s="80"/>
    </row>
    <row r="21" spans="1:5" x14ac:dyDescent="0.25">
      <c r="A21" s="168" t="s">
        <v>658</v>
      </c>
      <c r="B21" s="80" t="s">
        <v>309</v>
      </c>
      <c r="C21" s="80"/>
      <c r="D21" s="80"/>
      <c r="E21" s="80"/>
    </row>
    <row r="23" spans="1:5" x14ac:dyDescent="0.25">
      <c r="B23" s="95" t="str">
        <f>HYPERLINK("#'Factor List'!A1","Back to Factor List")</f>
        <v>Back to Factor List</v>
      </c>
    </row>
    <row r="24" spans="1:5" x14ac:dyDescent="0.25">
      <c r="B24" s="95" t="str">
        <f>HYPERLINK("#'Assumptions'!A1","Assumptions")</f>
        <v>Assumptions</v>
      </c>
    </row>
    <row r="26" spans="1:5" ht="39.6" x14ac:dyDescent="0.25">
      <c r="A26" s="91" t="s">
        <v>659</v>
      </c>
      <c r="B26" s="91" t="s">
        <v>680</v>
      </c>
      <c r="C26" s="91" t="s">
        <v>661</v>
      </c>
      <c r="D26" s="91" t="s">
        <v>682</v>
      </c>
      <c r="E26" s="91" t="s">
        <v>662</v>
      </c>
    </row>
    <row r="27" spans="1:5" x14ac:dyDescent="0.25">
      <c r="A27" s="92">
        <v>20</v>
      </c>
      <c r="B27" s="93">
        <v>39.159999999999997</v>
      </c>
      <c r="C27" s="93">
        <v>2.5299999999999998</v>
      </c>
      <c r="D27" s="93"/>
      <c r="E27" s="93">
        <v>0</v>
      </c>
    </row>
    <row r="28" spans="1:5" x14ac:dyDescent="0.25">
      <c r="A28" s="92">
        <v>21</v>
      </c>
      <c r="B28" s="93">
        <v>38.79</v>
      </c>
      <c r="C28" s="93">
        <v>2.57</v>
      </c>
      <c r="D28" s="93"/>
      <c r="E28" s="93">
        <v>0</v>
      </c>
    </row>
    <row r="29" spans="1:5" x14ac:dyDescent="0.25">
      <c r="A29" s="92">
        <v>22</v>
      </c>
      <c r="B29" s="93">
        <v>38.42</v>
      </c>
      <c r="C29" s="93">
        <v>2.61</v>
      </c>
      <c r="D29" s="93"/>
      <c r="E29" s="93">
        <v>0</v>
      </c>
    </row>
    <row r="30" spans="1:5" x14ac:dyDescent="0.25">
      <c r="A30" s="92">
        <v>23</v>
      </c>
      <c r="B30" s="93">
        <v>38.04</v>
      </c>
      <c r="C30" s="93">
        <v>2.65</v>
      </c>
      <c r="D30" s="93"/>
      <c r="E30" s="93">
        <v>0</v>
      </c>
    </row>
    <row r="31" spans="1:5" x14ac:dyDescent="0.25">
      <c r="A31" s="92">
        <v>24</v>
      </c>
      <c r="B31" s="93">
        <v>37.659999999999997</v>
      </c>
      <c r="C31" s="93">
        <v>2.7</v>
      </c>
      <c r="D31" s="93"/>
      <c r="E31" s="93">
        <v>0</v>
      </c>
    </row>
    <row r="32" spans="1:5" x14ac:dyDescent="0.25">
      <c r="A32" s="92">
        <v>25</v>
      </c>
      <c r="B32" s="93">
        <v>37.270000000000003</v>
      </c>
      <c r="C32" s="93">
        <v>2.74</v>
      </c>
      <c r="D32" s="93"/>
      <c r="E32" s="93">
        <v>0</v>
      </c>
    </row>
    <row r="33" spans="1:5" x14ac:dyDescent="0.25">
      <c r="A33" s="92">
        <v>26</v>
      </c>
      <c r="B33" s="93">
        <v>36.869999999999997</v>
      </c>
      <c r="C33" s="93">
        <v>2.78</v>
      </c>
      <c r="D33" s="93"/>
      <c r="E33" s="93">
        <v>0</v>
      </c>
    </row>
    <row r="34" spans="1:5" x14ac:dyDescent="0.25">
      <c r="A34" s="92">
        <v>27</v>
      </c>
      <c r="B34" s="93">
        <v>36.47</v>
      </c>
      <c r="C34" s="93">
        <v>2.82</v>
      </c>
      <c r="D34" s="93"/>
      <c r="E34" s="93">
        <v>0</v>
      </c>
    </row>
    <row r="35" spans="1:5" x14ac:dyDescent="0.25">
      <c r="A35" s="92">
        <v>28</v>
      </c>
      <c r="B35" s="93">
        <v>36.06</v>
      </c>
      <c r="C35" s="93">
        <v>2.86</v>
      </c>
      <c r="D35" s="93"/>
      <c r="E35" s="93">
        <v>0</v>
      </c>
    </row>
    <row r="36" spans="1:5" x14ac:dyDescent="0.25">
      <c r="A36" s="92">
        <v>29</v>
      </c>
      <c r="B36" s="93">
        <v>35.65</v>
      </c>
      <c r="C36" s="93">
        <v>2.9</v>
      </c>
      <c r="D36" s="93"/>
      <c r="E36" s="93">
        <v>0</v>
      </c>
    </row>
    <row r="37" spans="1:5" x14ac:dyDescent="0.25">
      <c r="A37" s="92">
        <v>30</v>
      </c>
      <c r="B37" s="93">
        <v>35.229999999999997</v>
      </c>
      <c r="C37" s="93">
        <v>2.94</v>
      </c>
      <c r="D37" s="93"/>
      <c r="E37" s="93">
        <v>0</v>
      </c>
    </row>
    <row r="38" spans="1:5" x14ac:dyDescent="0.25">
      <c r="A38" s="92">
        <v>31</v>
      </c>
      <c r="B38" s="93">
        <v>34.799999999999997</v>
      </c>
      <c r="C38" s="93">
        <v>2.98</v>
      </c>
      <c r="D38" s="93"/>
      <c r="E38" s="93">
        <v>0</v>
      </c>
    </row>
    <row r="39" spans="1:5" x14ac:dyDescent="0.25">
      <c r="A39" s="92">
        <v>32</v>
      </c>
      <c r="B39" s="93">
        <v>34.369999999999997</v>
      </c>
      <c r="C39" s="93">
        <v>3.02</v>
      </c>
      <c r="D39" s="93"/>
      <c r="E39" s="93">
        <v>0</v>
      </c>
    </row>
    <row r="40" spans="1:5" x14ac:dyDescent="0.25">
      <c r="A40" s="92">
        <v>33</v>
      </c>
      <c r="B40" s="93">
        <v>33.93</v>
      </c>
      <c r="C40" s="93">
        <v>3.06</v>
      </c>
      <c r="D40" s="93"/>
      <c r="E40" s="93">
        <v>0</v>
      </c>
    </row>
    <row r="41" spans="1:5" x14ac:dyDescent="0.25">
      <c r="A41" s="92">
        <v>34</v>
      </c>
      <c r="B41" s="93">
        <v>33.479999999999997</v>
      </c>
      <c r="C41" s="93">
        <v>3.1</v>
      </c>
      <c r="D41" s="93"/>
      <c r="E41" s="93">
        <v>0</v>
      </c>
    </row>
    <row r="42" spans="1:5" x14ac:dyDescent="0.25">
      <c r="A42" s="92">
        <v>35</v>
      </c>
      <c r="B42" s="93">
        <v>33.03</v>
      </c>
      <c r="C42" s="93">
        <v>3.14</v>
      </c>
      <c r="D42" s="93"/>
      <c r="E42" s="93">
        <v>0</v>
      </c>
    </row>
    <row r="43" spans="1:5" x14ac:dyDescent="0.25">
      <c r="A43" s="92">
        <v>36</v>
      </c>
      <c r="B43" s="93">
        <v>32.57</v>
      </c>
      <c r="C43" s="93">
        <v>3.18</v>
      </c>
      <c r="D43" s="93"/>
      <c r="E43" s="93">
        <v>0</v>
      </c>
    </row>
    <row r="44" spans="1:5" x14ac:dyDescent="0.25">
      <c r="A44" s="92">
        <v>37</v>
      </c>
      <c r="B44" s="93">
        <v>32.11</v>
      </c>
      <c r="C44" s="93">
        <v>3.22</v>
      </c>
      <c r="D44" s="93"/>
      <c r="E44" s="93">
        <v>0</v>
      </c>
    </row>
    <row r="45" spans="1:5" x14ac:dyDescent="0.25">
      <c r="A45" s="92">
        <v>38</v>
      </c>
      <c r="B45" s="93">
        <v>31.63</v>
      </c>
      <c r="C45" s="93">
        <v>3.26</v>
      </c>
      <c r="D45" s="93"/>
      <c r="E45" s="93">
        <v>0</v>
      </c>
    </row>
    <row r="46" spans="1:5" x14ac:dyDescent="0.25">
      <c r="A46" s="92">
        <v>39</v>
      </c>
      <c r="B46" s="93">
        <v>31.15</v>
      </c>
      <c r="C46" s="93">
        <v>3.29</v>
      </c>
      <c r="D46" s="93"/>
      <c r="E46" s="93">
        <v>0</v>
      </c>
    </row>
    <row r="47" spans="1:5" x14ac:dyDescent="0.25">
      <c r="A47" s="92">
        <v>40</v>
      </c>
      <c r="B47" s="93">
        <v>30.67</v>
      </c>
      <c r="C47" s="93">
        <v>3.33</v>
      </c>
      <c r="D47" s="93"/>
      <c r="E47" s="93">
        <v>0</v>
      </c>
    </row>
    <row r="48" spans="1:5" x14ac:dyDescent="0.25">
      <c r="A48" s="92">
        <v>41</v>
      </c>
      <c r="B48" s="93">
        <v>30.18</v>
      </c>
      <c r="C48" s="93">
        <v>3.37</v>
      </c>
      <c r="D48" s="93"/>
      <c r="E48" s="93">
        <v>0</v>
      </c>
    </row>
    <row r="49" spans="1:5" x14ac:dyDescent="0.25">
      <c r="A49" s="92">
        <v>42</v>
      </c>
      <c r="B49" s="93">
        <v>29.68</v>
      </c>
      <c r="C49" s="93">
        <v>3.4</v>
      </c>
      <c r="D49" s="93"/>
      <c r="E49" s="93">
        <v>0</v>
      </c>
    </row>
    <row r="50" spans="1:5" x14ac:dyDescent="0.25">
      <c r="A50" s="92">
        <v>43</v>
      </c>
      <c r="B50" s="93">
        <v>29.17</v>
      </c>
      <c r="C50" s="93">
        <v>3.44</v>
      </c>
      <c r="D50" s="93"/>
      <c r="E50" s="93">
        <v>0</v>
      </c>
    </row>
    <row r="51" spans="1:5" x14ac:dyDescent="0.25">
      <c r="A51" s="92">
        <v>44</v>
      </c>
      <c r="B51" s="93">
        <v>28.66</v>
      </c>
      <c r="C51" s="93">
        <v>3.47</v>
      </c>
      <c r="D51" s="93"/>
      <c r="E51" s="93">
        <v>0</v>
      </c>
    </row>
    <row r="52" spans="1:5" x14ac:dyDescent="0.25">
      <c r="A52" s="92">
        <v>45</v>
      </c>
      <c r="B52" s="93">
        <v>28.14</v>
      </c>
      <c r="C52" s="93">
        <v>3.5</v>
      </c>
      <c r="D52" s="93"/>
      <c r="E52" s="93">
        <v>0</v>
      </c>
    </row>
    <row r="53" spans="1:5" x14ac:dyDescent="0.25">
      <c r="A53" s="92">
        <v>46</v>
      </c>
      <c r="B53" s="93">
        <v>27.62</v>
      </c>
      <c r="C53" s="93">
        <v>3.53</v>
      </c>
      <c r="D53" s="93"/>
      <c r="E53" s="93">
        <v>0</v>
      </c>
    </row>
    <row r="54" spans="1:5" x14ac:dyDescent="0.25">
      <c r="A54" s="92">
        <v>47</v>
      </c>
      <c r="B54" s="93">
        <v>27.09</v>
      </c>
      <c r="C54" s="93">
        <v>3.56</v>
      </c>
      <c r="D54" s="93"/>
      <c r="E54" s="93">
        <v>0</v>
      </c>
    </row>
    <row r="55" spans="1:5" x14ac:dyDescent="0.25">
      <c r="A55" s="92">
        <v>48</v>
      </c>
      <c r="B55" s="93">
        <v>26.55</v>
      </c>
      <c r="C55" s="93">
        <v>3.59</v>
      </c>
      <c r="D55" s="93"/>
      <c r="E55" s="93">
        <v>0</v>
      </c>
    </row>
    <row r="56" spans="1:5" x14ac:dyDescent="0.25">
      <c r="A56" s="92">
        <v>49</v>
      </c>
      <c r="B56" s="93">
        <v>26.01</v>
      </c>
      <c r="C56" s="93">
        <v>3.62</v>
      </c>
      <c r="D56" s="93"/>
      <c r="E56" s="93">
        <v>0</v>
      </c>
    </row>
    <row r="57" spans="1:5" x14ac:dyDescent="0.25">
      <c r="A57" s="92">
        <v>50</v>
      </c>
      <c r="B57" s="93">
        <v>25.46</v>
      </c>
      <c r="C57" s="93">
        <v>3.65</v>
      </c>
      <c r="D57" s="93"/>
      <c r="E57" s="93">
        <v>0</v>
      </c>
    </row>
    <row r="58" spans="1:5" x14ac:dyDescent="0.25">
      <c r="A58" s="92">
        <v>51</v>
      </c>
      <c r="B58" s="93">
        <v>24.9</v>
      </c>
      <c r="C58" s="93">
        <v>3.68</v>
      </c>
      <c r="D58" s="93"/>
      <c r="E58" s="93">
        <v>0</v>
      </c>
    </row>
    <row r="59" spans="1:5" x14ac:dyDescent="0.25">
      <c r="A59" s="92">
        <v>52</v>
      </c>
      <c r="B59" s="93">
        <v>24.34</v>
      </c>
      <c r="C59" s="93">
        <v>3.7</v>
      </c>
      <c r="D59" s="93"/>
      <c r="E59" s="93">
        <v>0</v>
      </c>
    </row>
    <row r="60" spans="1:5" x14ac:dyDescent="0.25">
      <c r="A60" s="92">
        <v>53</v>
      </c>
      <c r="B60" s="93">
        <v>23.76</v>
      </c>
      <c r="C60" s="93">
        <v>3.73</v>
      </c>
      <c r="D60" s="93"/>
      <c r="E60" s="93">
        <v>0</v>
      </c>
    </row>
    <row r="61" spans="1:5" x14ac:dyDescent="0.25">
      <c r="A61" s="92">
        <v>54</v>
      </c>
      <c r="B61" s="93">
        <v>23.18</v>
      </c>
      <c r="C61" s="93">
        <v>3.75</v>
      </c>
      <c r="D61" s="93"/>
      <c r="E61" s="93">
        <v>0</v>
      </c>
    </row>
    <row r="62" spans="1:5" x14ac:dyDescent="0.25">
      <c r="A62" s="92">
        <v>55</v>
      </c>
      <c r="B62" s="93">
        <v>22.6</v>
      </c>
      <c r="C62" s="93">
        <v>3.78</v>
      </c>
      <c r="D62" s="93"/>
      <c r="E62" s="93">
        <v>0</v>
      </c>
    </row>
    <row r="63" spans="1:5" x14ac:dyDescent="0.25">
      <c r="A63" s="92">
        <v>56</v>
      </c>
      <c r="B63" s="93">
        <v>22.01</v>
      </c>
      <c r="C63" s="93">
        <v>3.8</v>
      </c>
      <c r="D63" s="93"/>
      <c r="E63" s="93">
        <v>0</v>
      </c>
    </row>
    <row r="64" spans="1:5" x14ac:dyDescent="0.25">
      <c r="A64" s="92">
        <v>57</v>
      </c>
      <c r="B64" s="93">
        <v>21.41</v>
      </c>
      <c r="C64" s="93">
        <v>3.82</v>
      </c>
      <c r="D64" s="93"/>
      <c r="E64" s="93">
        <v>0</v>
      </c>
    </row>
    <row r="65" spans="1:5" x14ac:dyDescent="0.25">
      <c r="A65" s="92">
        <v>58</v>
      </c>
      <c r="B65" s="93">
        <v>20.8</v>
      </c>
      <c r="C65" s="93">
        <v>3.84</v>
      </c>
      <c r="D65" s="93"/>
      <c r="E65" s="93">
        <v>0</v>
      </c>
    </row>
    <row r="66" spans="1:5" x14ac:dyDescent="0.25">
      <c r="A66" s="92">
        <v>59</v>
      </c>
      <c r="B66" s="93">
        <v>20.190000000000001</v>
      </c>
      <c r="C66" s="93">
        <v>3.86</v>
      </c>
      <c r="D66" s="93"/>
      <c r="E66" s="93">
        <v>0</v>
      </c>
    </row>
    <row r="67" spans="1:5" x14ac:dyDescent="0.25">
      <c r="A67" s="92">
        <v>60</v>
      </c>
      <c r="B67" s="93">
        <v>19.579999999999998</v>
      </c>
      <c r="C67" s="93">
        <v>3.87</v>
      </c>
      <c r="D67" s="93"/>
      <c r="E67" s="93">
        <v>0</v>
      </c>
    </row>
    <row r="68" spans="1:5" x14ac:dyDescent="0.25">
      <c r="A68" s="92">
        <v>61</v>
      </c>
      <c r="B68" s="93">
        <v>18.96</v>
      </c>
      <c r="C68" s="93">
        <v>3.89</v>
      </c>
      <c r="D68" s="93"/>
      <c r="E68" s="93">
        <v>0</v>
      </c>
    </row>
    <row r="69" spans="1:5" x14ac:dyDescent="0.25">
      <c r="A69" s="92">
        <v>62</v>
      </c>
      <c r="B69" s="93">
        <v>18.329999999999998</v>
      </c>
      <c r="C69" s="93">
        <v>3.9</v>
      </c>
      <c r="D69" s="93"/>
      <c r="E69" s="93">
        <v>0</v>
      </c>
    </row>
    <row r="70" spans="1:5" x14ac:dyDescent="0.25">
      <c r="A70" s="92">
        <v>63</v>
      </c>
      <c r="B70" s="93">
        <v>17.71</v>
      </c>
      <c r="C70" s="93">
        <v>3.9</v>
      </c>
      <c r="D70" s="93"/>
      <c r="E70" s="93">
        <v>0</v>
      </c>
    </row>
    <row r="71" spans="1:5" x14ac:dyDescent="0.25">
      <c r="A71" s="92">
        <v>64</v>
      </c>
      <c r="B71" s="93">
        <v>17.079999999999998</v>
      </c>
      <c r="C71" s="93">
        <v>3.9</v>
      </c>
      <c r="D71" s="93"/>
      <c r="E71" s="93">
        <v>0</v>
      </c>
    </row>
    <row r="72" spans="1:5" x14ac:dyDescent="0.25">
      <c r="A72" s="92">
        <v>65</v>
      </c>
      <c r="B72" s="93">
        <v>16.45</v>
      </c>
      <c r="C72" s="93">
        <v>3.9</v>
      </c>
      <c r="D72" s="93"/>
      <c r="E72" s="93"/>
    </row>
    <row r="73" spans="1:5" x14ac:dyDescent="0.25">
      <c r="A73" s="92">
        <v>66</v>
      </c>
      <c r="B73" s="93">
        <v>15.83</v>
      </c>
      <c r="C73" s="93">
        <v>3.89</v>
      </c>
      <c r="D73" s="93"/>
      <c r="E73" s="93"/>
    </row>
    <row r="74" spans="1:5" x14ac:dyDescent="0.25">
      <c r="A74" s="92">
        <v>67</v>
      </c>
      <c r="B74" s="93">
        <v>15.2</v>
      </c>
      <c r="C74" s="93">
        <v>3.88</v>
      </c>
      <c r="D74" s="93"/>
      <c r="E74" s="93"/>
    </row>
    <row r="75" spans="1:5" x14ac:dyDescent="0.25">
      <c r="A75" s="92">
        <v>68</v>
      </c>
      <c r="B75" s="93">
        <v>14.57</v>
      </c>
      <c r="C75" s="93">
        <v>3.87</v>
      </c>
      <c r="D75" s="93"/>
      <c r="E75" s="93"/>
    </row>
    <row r="76" spans="1:5" x14ac:dyDescent="0.25">
      <c r="A76" s="92">
        <v>69</v>
      </c>
      <c r="B76" s="93">
        <v>13.94</v>
      </c>
      <c r="C76" s="93">
        <v>3.85</v>
      </c>
      <c r="D76" s="93">
        <v>2.6</v>
      </c>
      <c r="E76" s="93"/>
    </row>
    <row r="77" spans="1:5" x14ac:dyDescent="0.25">
      <c r="A77" s="92">
        <v>70</v>
      </c>
      <c r="B77" s="93">
        <v>13.32</v>
      </c>
      <c r="C77" s="93">
        <v>3.82</v>
      </c>
      <c r="D77" s="93">
        <v>2.41</v>
      </c>
      <c r="E77" s="93"/>
    </row>
    <row r="78" spans="1:5" x14ac:dyDescent="0.25">
      <c r="A78" s="92">
        <v>71</v>
      </c>
      <c r="B78" s="93">
        <v>12.7</v>
      </c>
      <c r="C78" s="93">
        <v>3.79</v>
      </c>
      <c r="D78" s="93">
        <v>2.2200000000000002</v>
      </c>
      <c r="E78" s="93"/>
    </row>
    <row r="79" spans="1:5" x14ac:dyDescent="0.25">
      <c r="A79" s="92">
        <v>72</v>
      </c>
      <c r="B79" s="93">
        <v>12.08</v>
      </c>
      <c r="C79" s="93">
        <v>3.75</v>
      </c>
      <c r="D79" s="93">
        <v>2.04</v>
      </c>
      <c r="E79" s="93"/>
    </row>
    <row r="80" spans="1:5" x14ac:dyDescent="0.25">
      <c r="A80" s="92">
        <v>73</v>
      </c>
      <c r="B80" s="93">
        <v>11.47</v>
      </c>
      <c r="C80" s="93">
        <v>3.71</v>
      </c>
      <c r="D80" s="93">
        <v>1.87</v>
      </c>
      <c r="E80" s="93"/>
    </row>
    <row r="81" spans="1:5" x14ac:dyDescent="0.25">
      <c r="A81" s="92">
        <v>74</v>
      </c>
      <c r="B81" s="93">
        <v>10.86</v>
      </c>
      <c r="C81" s="93">
        <v>3.56</v>
      </c>
      <c r="D81" s="93">
        <v>1.7</v>
      </c>
      <c r="E81" s="93"/>
    </row>
    <row r="82" spans="1:5" x14ac:dyDescent="0.25">
      <c r="A82" s="92">
        <v>75</v>
      </c>
      <c r="B82" s="93">
        <v>10.27</v>
      </c>
      <c r="C82" s="93">
        <v>3.41</v>
      </c>
      <c r="D82" s="93">
        <v>1.55</v>
      </c>
      <c r="E82" s="93"/>
    </row>
    <row r="83" spans="1:5" x14ac:dyDescent="0.25">
      <c r="A83" s="92">
        <v>76</v>
      </c>
      <c r="B83" s="93">
        <v>9.68</v>
      </c>
      <c r="C83" s="93">
        <v>3.35</v>
      </c>
      <c r="D83" s="93">
        <v>1.4</v>
      </c>
      <c r="E83" s="93"/>
    </row>
    <row r="84" spans="1:5" x14ac:dyDescent="0.25">
      <c r="A84" s="92">
        <v>77</v>
      </c>
      <c r="B84" s="93">
        <v>9.11</v>
      </c>
      <c r="C84" s="93">
        <v>3.28</v>
      </c>
      <c r="D84" s="93">
        <v>1.26</v>
      </c>
      <c r="E84" s="93"/>
    </row>
    <row r="85" spans="1:5" x14ac:dyDescent="0.25">
      <c r="A85" s="92">
        <v>78</v>
      </c>
      <c r="B85" s="93">
        <v>8.5500000000000007</v>
      </c>
      <c r="C85" s="93">
        <v>3.21</v>
      </c>
      <c r="D85" s="93">
        <v>1.1299999999999999</v>
      </c>
      <c r="E85" s="93"/>
    </row>
    <row r="86" spans="1:5" x14ac:dyDescent="0.25">
      <c r="A86" s="92">
        <v>79</v>
      </c>
      <c r="B86" s="93">
        <v>8</v>
      </c>
      <c r="C86" s="93">
        <v>2.95</v>
      </c>
      <c r="D86" s="93">
        <v>1</v>
      </c>
      <c r="E86" s="93"/>
    </row>
    <row r="87" spans="1:5" x14ac:dyDescent="0.25">
      <c r="A87" s="92">
        <v>80</v>
      </c>
      <c r="B87" s="93">
        <v>7.47</v>
      </c>
      <c r="C87" s="93">
        <v>2.7</v>
      </c>
      <c r="D87" s="93">
        <v>0.89</v>
      </c>
      <c r="E87" s="93"/>
    </row>
    <row r="88" spans="1:5" x14ac:dyDescent="0.25">
      <c r="A88" s="92">
        <v>81</v>
      </c>
      <c r="B88" s="93">
        <v>6.96</v>
      </c>
      <c r="C88" s="93">
        <v>2.61</v>
      </c>
      <c r="D88" s="93">
        <v>0.78</v>
      </c>
      <c r="E88" s="93"/>
    </row>
    <row r="89" spans="1:5" x14ac:dyDescent="0.25">
      <c r="A89" s="92">
        <v>82</v>
      </c>
      <c r="B89" s="93">
        <v>6.47</v>
      </c>
      <c r="C89" s="93">
        <v>2.52</v>
      </c>
      <c r="D89" s="93">
        <v>0.69</v>
      </c>
      <c r="E89" s="93"/>
    </row>
    <row r="90" spans="1:5" x14ac:dyDescent="0.25">
      <c r="A90" s="92">
        <v>83</v>
      </c>
      <c r="B90" s="93">
        <v>6</v>
      </c>
      <c r="C90" s="93">
        <v>2.42</v>
      </c>
      <c r="D90" s="93">
        <v>0.6</v>
      </c>
      <c r="E90" s="93"/>
    </row>
    <row r="91" spans="1:5" x14ac:dyDescent="0.25">
      <c r="A91" s="92">
        <v>84</v>
      </c>
      <c r="B91" s="93">
        <v>5.55</v>
      </c>
      <c r="C91" s="93">
        <v>2.1</v>
      </c>
      <c r="D91" s="93">
        <v>0.52</v>
      </c>
      <c r="E91" s="93"/>
    </row>
    <row r="92" spans="1:5" x14ac:dyDescent="0.25">
      <c r="A92" s="92">
        <v>85</v>
      </c>
      <c r="B92" s="93">
        <v>5.13</v>
      </c>
      <c r="C92" s="93">
        <v>1.79</v>
      </c>
      <c r="D92" s="93">
        <v>0.45</v>
      </c>
      <c r="E92" s="93"/>
    </row>
  </sheetData>
  <sheetProtection algorithmName="SHA-512" hashValue="MSsJKeipyRnLkZQnB5Au7SPbCCtD5CLuKFZE1YGqCxaRecKRaQITxOfj5fXFD2uyay3eHNF/n9VFaofcj5dcoQ==" saltValue="8b7un0zOYKuoOEA9nxWSRw==" spinCount="100000" sheet="1" objects="1" scenarios="1"/>
  <conditionalFormatting sqref="A6:A16 A18:A20">
    <cfRule type="expression" dxfId="949" priority="21" stopIfTrue="1">
      <formula>MOD(ROW(),2)=0</formula>
    </cfRule>
    <cfRule type="expression" dxfId="948" priority="22" stopIfTrue="1">
      <formula>MOD(ROW(),2)&lt;&gt;0</formula>
    </cfRule>
  </conditionalFormatting>
  <conditionalFormatting sqref="B6:E16 B17 B26:E92 C18:E21">
    <cfRule type="expression" dxfId="947" priority="23" stopIfTrue="1">
      <formula>MOD(ROW(),2)=0</formula>
    </cfRule>
    <cfRule type="expression" dxfId="946" priority="24" stopIfTrue="1">
      <formula>MOD(ROW(),2)&lt;&gt;0</formula>
    </cfRule>
  </conditionalFormatting>
  <conditionalFormatting sqref="A26:A92">
    <cfRule type="expression" dxfId="945" priority="13" stopIfTrue="1">
      <formula>MOD(ROW(),2)=0</formula>
    </cfRule>
    <cfRule type="expression" dxfId="944" priority="14" stopIfTrue="1">
      <formula>MOD(ROW(),2)&lt;&gt;0</formula>
    </cfRule>
  </conditionalFormatting>
  <conditionalFormatting sqref="B18:B21">
    <cfRule type="expression" dxfId="943" priority="11" stopIfTrue="1">
      <formula>MOD(ROW(),2)=0</formula>
    </cfRule>
    <cfRule type="expression" dxfId="942" priority="12" stopIfTrue="1">
      <formula>MOD(ROW(),2)&lt;&gt;0</formula>
    </cfRule>
  </conditionalFormatting>
  <conditionalFormatting sqref="C17:E17">
    <cfRule type="expression" dxfId="941" priority="9" stopIfTrue="1">
      <formula>MOD(ROW(),2)=0</formula>
    </cfRule>
    <cfRule type="expression" dxfId="940" priority="10" stopIfTrue="1">
      <formula>MOD(ROW(),2)&lt;&gt;0</formula>
    </cfRule>
  </conditionalFormatting>
  <conditionalFormatting sqref="A17">
    <cfRule type="expression" dxfId="939" priority="7" stopIfTrue="1">
      <formula>MOD(ROW(),2)=0</formula>
    </cfRule>
    <cfRule type="expression" dxfId="938" priority="8" stopIfTrue="1">
      <formula>MOD(ROW(),2)&lt;&gt;0</formula>
    </cfRule>
  </conditionalFormatting>
  <conditionalFormatting sqref="A21">
    <cfRule type="expression" dxfId="937" priority="3" stopIfTrue="1">
      <formula>MOD(ROW(),2)=0</formula>
    </cfRule>
    <cfRule type="expression" dxfId="93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L60"/>
  <sheetViews>
    <sheetView showGridLines="0" topLeftCell="A37" zoomScale="85" zoomScaleNormal="85" workbookViewId="0">
      <selection activeCell="A59" sqref="A59"/>
    </sheetView>
  </sheetViews>
  <sheetFormatPr defaultRowHeight="13.2" x14ac:dyDescent="0.25"/>
  <cols>
    <col min="1" max="1" width="66.88671875" customWidth="1"/>
    <col min="2" max="2" width="3.109375" customWidth="1"/>
    <col min="3" max="3" width="62.5546875" customWidth="1"/>
    <col min="257" max="257" width="66.88671875" customWidth="1"/>
    <col min="258" max="258" width="3.109375" customWidth="1"/>
    <col min="259" max="259" width="62.5546875" customWidth="1"/>
    <col min="513" max="513" width="66.88671875" customWidth="1"/>
    <col min="514" max="514" width="3.109375" customWidth="1"/>
    <col min="515" max="515" width="62.5546875" customWidth="1"/>
    <col min="769" max="769" width="66.88671875" customWidth="1"/>
    <col min="770" max="770" width="3.109375" customWidth="1"/>
    <col min="771" max="771" width="62.5546875" customWidth="1"/>
    <col min="1025" max="1025" width="66.88671875" customWidth="1"/>
    <col min="1026" max="1026" width="3.109375" customWidth="1"/>
    <col min="1027" max="1027" width="62.5546875" customWidth="1"/>
    <col min="1281" max="1281" width="66.88671875" customWidth="1"/>
    <col min="1282" max="1282" width="3.109375" customWidth="1"/>
    <col min="1283" max="1283" width="62.5546875" customWidth="1"/>
    <col min="1537" max="1537" width="66.88671875" customWidth="1"/>
    <col min="1538" max="1538" width="3.109375" customWidth="1"/>
    <col min="1539" max="1539" width="62.5546875" customWidth="1"/>
    <col min="1793" max="1793" width="66.88671875" customWidth="1"/>
    <col min="1794" max="1794" width="3.109375" customWidth="1"/>
    <col min="1795" max="1795" width="62.5546875" customWidth="1"/>
    <col min="2049" max="2049" width="66.88671875" customWidth="1"/>
    <col min="2050" max="2050" width="3.109375" customWidth="1"/>
    <col min="2051" max="2051" width="62.5546875" customWidth="1"/>
    <col min="2305" max="2305" width="66.88671875" customWidth="1"/>
    <col min="2306" max="2306" width="3.109375" customWidth="1"/>
    <col min="2307" max="2307" width="62.5546875" customWidth="1"/>
    <col min="2561" max="2561" width="66.88671875" customWidth="1"/>
    <col min="2562" max="2562" width="3.109375" customWidth="1"/>
    <col min="2563" max="2563" width="62.5546875" customWidth="1"/>
    <col min="2817" max="2817" width="66.88671875" customWidth="1"/>
    <col min="2818" max="2818" width="3.109375" customWidth="1"/>
    <col min="2819" max="2819" width="62.5546875" customWidth="1"/>
    <col min="3073" max="3073" width="66.88671875" customWidth="1"/>
    <col min="3074" max="3074" width="3.109375" customWidth="1"/>
    <col min="3075" max="3075" width="62.5546875" customWidth="1"/>
    <col min="3329" max="3329" width="66.88671875" customWidth="1"/>
    <col min="3330" max="3330" width="3.109375" customWidth="1"/>
    <col min="3331" max="3331" width="62.5546875" customWidth="1"/>
    <col min="3585" max="3585" width="66.88671875" customWidth="1"/>
    <col min="3586" max="3586" width="3.109375" customWidth="1"/>
    <col min="3587" max="3587" width="62.5546875" customWidth="1"/>
    <col min="3841" max="3841" width="66.88671875" customWidth="1"/>
    <col min="3842" max="3842" width="3.109375" customWidth="1"/>
    <col min="3843" max="3843" width="62.5546875" customWidth="1"/>
    <col min="4097" max="4097" width="66.88671875" customWidth="1"/>
    <col min="4098" max="4098" width="3.109375" customWidth="1"/>
    <col min="4099" max="4099" width="62.5546875" customWidth="1"/>
    <col min="4353" max="4353" width="66.88671875" customWidth="1"/>
    <col min="4354" max="4354" width="3.109375" customWidth="1"/>
    <col min="4355" max="4355" width="62.5546875" customWidth="1"/>
    <col min="4609" max="4609" width="66.88671875" customWidth="1"/>
    <col min="4610" max="4610" width="3.109375" customWidth="1"/>
    <col min="4611" max="4611" width="62.5546875" customWidth="1"/>
    <col min="4865" max="4865" width="66.88671875" customWidth="1"/>
    <col min="4866" max="4866" width="3.109375" customWidth="1"/>
    <col min="4867" max="4867" width="62.5546875" customWidth="1"/>
    <col min="5121" max="5121" width="66.88671875" customWidth="1"/>
    <col min="5122" max="5122" width="3.109375" customWidth="1"/>
    <col min="5123" max="5123" width="62.5546875" customWidth="1"/>
    <col min="5377" max="5377" width="66.88671875" customWidth="1"/>
    <col min="5378" max="5378" width="3.109375" customWidth="1"/>
    <col min="5379" max="5379" width="62.5546875" customWidth="1"/>
    <col min="5633" max="5633" width="66.88671875" customWidth="1"/>
    <col min="5634" max="5634" width="3.109375" customWidth="1"/>
    <col min="5635" max="5635" width="62.5546875" customWidth="1"/>
    <col min="5889" max="5889" width="66.88671875" customWidth="1"/>
    <col min="5890" max="5890" width="3.109375" customWidth="1"/>
    <col min="5891" max="5891" width="62.5546875" customWidth="1"/>
    <col min="6145" max="6145" width="66.88671875" customWidth="1"/>
    <col min="6146" max="6146" width="3.109375" customWidth="1"/>
    <col min="6147" max="6147" width="62.5546875" customWidth="1"/>
    <col min="6401" max="6401" width="66.88671875" customWidth="1"/>
    <col min="6402" max="6402" width="3.109375" customWidth="1"/>
    <col min="6403" max="6403" width="62.5546875" customWidth="1"/>
    <col min="6657" max="6657" width="66.88671875" customWidth="1"/>
    <col min="6658" max="6658" width="3.109375" customWidth="1"/>
    <col min="6659" max="6659" width="62.5546875" customWidth="1"/>
    <col min="6913" max="6913" width="66.88671875" customWidth="1"/>
    <col min="6914" max="6914" width="3.109375" customWidth="1"/>
    <col min="6915" max="6915" width="62.5546875" customWidth="1"/>
    <col min="7169" max="7169" width="66.88671875" customWidth="1"/>
    <col min="7170" max="7170" width="3.109375" customWidth="1"/>
    <col min="7171" max="7171" width="62.5546875" customWidth="1"/>
    <col min="7425" max="7425" width="66.88671875" customWidth="1"/>
    <col min="7426" max="7426" width="3.109375" customWidth="1"/>
    <col min="7427" max="7427" width="62.5546875" customWidth="1"/>
    <col min="7681" max="7681" width="66.88671875" customWidth="1"/>
    <col min="7682" max="7682" width="3.109375" customWidth="1"/>
    <col min="7683" max="7683" width="62.5546875" customWidth="1"/>
    <col min="7937" max="7937" width="66.88671875" customWidth="1"/>
    <col min="7938" max="7938" width="3.109375" customWidth="1"/>
    <col min="7939" max="7939" width="62.5546875" customWidth="1"/>
    <col min="8193" max="8193" width="66.88671875" customWidth="1"/>
    <col min="8194" max="8194" width="3.109375" customWidth="1"/>
    <col min="8195" max="8195" width="62.5546875" customWidth="1"/>
    <col min="8449" max="8449" width="66.88671875" customWidth="1"/>
    <col min="8450" max="8450" width="3.109375" customWidth="1"/>
    <col min="8451" max="8451" width="62.5546875" customWidth="1"/>
    <col min="8705" max="8705" width="66.88671875" customWidth="1"/>
    <col min="8706" max="8706" width="3.109375" customWidth="1"/>
    <col min="8707" max="8707" width="62.5546875" customWidth="1"/>
    <col min="8961" max="8961" width="66.88671875" customWidth="1"/>
    <col min="8962" max="8962" width="3.109375" customWidth="1"/>
    <col min="8963" max="8963" width="62.5546875" customWidth="1"/>
    <col min="9217" max="9217" width="66.88671875" customWidth="1"/>
    <col min="9218" max="9218" width="3.109375" customWidth="1"/>
    <col min="9219" max="9219" width="62.5546875" customWidth="1"/>
    <col min="9473" max="9473" width="66.88671875" customWidth="1"/>
    <col min="9474" max="9474" width="3.109375" customWidth="1"/>
    <col min="9475" max="9475" width="62.5546875" customWidth="1"/>
    <col min="9729" max="9729" width="66.88671875" customWidth="1"/>
    <col min="9730" max="9730" width="3.109375" customWidth="1"/>
    <col min="9731" max="9731" width="62.5546875" customWidth="1"/>
    <col min="9985" max="9985" width="66.88671875" customWidth="1"/>
    <col min="9986" max="9986" width="3.109375" customWidth="1"/>
    <col min="9987" max="9987" width="62.5546875" customWidth="1"/>
    <col min="10241" max="10241" width="66.88671875" customWidth="1"/>
    <col min="10242" max="10242" width="3.109375" customWidth="1"/>
    <col min="10243" max="10243" width="62.5546875" customWidth="1"/>
    <col min="10497" max="10497" width="66.88671875" customWidth="1"/>
    <col min="10498" max="10498" width="3.109375" customWidth="1"/>
    <col min="10499" max="10499" width="62.5546875" customWidth="1"/>
    <col min="10753" max="10753" width="66.88671875" customWidth="1"/>
    <col min="10754" max="10754" width="3.109375" customWidth="1"/>
    <col min="10755" max="10755" width="62.5546875" customWidth="1"/>
    <col min="11009" max="11009" width="66.88671875" customWidth="1"/>
    <col min="11010" max="11010" width="3.109375" customWidth="1"/>
    <col min="11011" max="11011" width="62.5546875" customWidth="1"/>
    <col min="11265" max="11265" width="66.88671875" customWidth="1"/>
    <col min="11266" max="11266" width="3.109375" customWidth="1"/>
    <col min="11267" max="11267" width="62.5546875" customWidth="1"/>
    <col min="11521" max="11521" width="66.88671875" customWidth="1"/>
    <col min="11522" max="11522" width="3.109375" customWidth="1"/>
    <col min="11523" max="11523" width="62.5546875" customWidth="1"/>
    <col min="11777" max="11777" width="66.88671875" customWidth="1"/>
    <col min="11778" max="11778" width="3.109375" customWidth="1"/>
    <col min="11779" max="11779" width="62.5546875" customWidth="1"/>
    <col min="12033" max="12033" width="66.88671875" customWidth="1"/>
    <col min="12034" max="12034" width="3.109375" customWidth="1"/>
    <col min="12035" max="12035" width="62.5546875" customWidth="1"/>
    <col min="12289" max="12289" width="66.88671875" customWidth="1"/>
    <col min="12290" max="12290" width="3.109375" customWidth="1"/>
    <col min="12291" max="12291" width="62.5546875" customWidth="1"/>
    <col min="12545" max="12545" width="66.88671875" customWidth="1"/>
    <col min="12546" max="12546" width="3.109375" customWidth="1"/>
    <col min="12547" max="12547" width="62.5546875" customWidth="1"/>
    <col min="12801" max="12801" width="66.88671875" customWidth="1"/>
    <col min="12802" max="12802" width="3.109375" customWidth="1"/>
    <col min="12803" max="12803" width="62.5546875" customWidth="1"/>
    <col min="13057" max="13057" width="66.88671875" customWidth="1"/>
    <col min="13058" max="13058" width="3.109375" customWidth="1"/>
    <col min="13059" max="13059" width="62.5546875" customWidth="1"/>
    <col min="13313" max="13313" width="66.88671875" customWidth="1"/>
    <col min="13314" max="13314" width="3.109375" customWidth="1"/>
    <col min="13315" max="13315" width="62.5546875" customWidth="1"/>
    <col min="13569" max="13569" width="66.88671875" customWidth="1"/>
    <col min="13570" max="13570" width="3.109375" customWidth="1"/>
    <col min="13571" max="13571" width="62.5546875" customWidth="1"/>
    <col min="13825" max="13825" width="66.88671875" customWidth="1"/>
    <col min="13826" max="13826" width="3.109375" customWidth="1"/>
    <col min="13827" max="13827" width="62.5546875" customWidth="1"/>
    <col min="14081" max="14081" width="66.88671875" customWidth="1"/>
    <col min="14082" max="14082" width="3.109375" customWidth="1"/>
    <col min="14083" max="14083" width="62.5546875" customWidth="1"/>
    <col min="14337" max="14337" width="66.88671875" customWidth="1"/>
    <col min="14338" max="14338" width="3.109375" customWidth="1"/>
    <col min="14339" max="14339" width="62.5546875" customWidth="1"/>
    <col min="14593" max="14593" width="66.88671875" customWidth="1"/>
    <col min="14594" max="14594" width="3.109375" customWidth="1"/>
    <col min="14595" max="14595" width="62.5546875" customWidth="1"/>
    <col min="14849" max="14849" width="66.88671875" customWidth="1"/>
    <col min="14850" max="14850" width="3.109375" customWidth="1"/>
    <col min="14851" max="14851" width="62.5546875" customWidth="1"/>
    <col min="15105" max="15105" width="66.88671875" customWidth="1"/>
    <col min="15106" max="15106" width="3.109375" customWidth="1"/>
    <col min="15107" max="15107" width="62.5546875" customWidth="1"/>
    <col min="15361" max="15361" width="66.88671875" customWidth="1"/>
    <col min="15362" max="15362" width="3.109375" customWidth="1"/>
    <col min="15363" max="15363" width="62.5546875" customWidth="1"/>
    <col min="15617" max="15617" width="66.88671875" customWidth="1"/>
    <col min="15618" max="15618" width="3.109375" customWidth="1"/>
    <col min="15619" max="15619" width="62.5546875" customWidth="1"/>
    <col min="15873" max="15873" width="66.88671875" customWidth="1"/>
    <col min="15874" max="15874" width="3.109375" customWidth="1"/>
    <col min="15875" max="15875" width="62.5546875" customWidth="1"/>
    <col min="16129" max="16129" width="66.88671875" customWidth="1"/>
    <col min="16130" max="16130" width="3.109375" customWidth="1"/>
    <col min="16131" max="16131" width="62.5546875" customWidth="1"/>
  </cols>
  <sheetData>
    <row r="1" spans="1:12" ht="21" x14ac:dyDescent="0.4">
      <c r="A1" s="4" t="s">
        <v>0</v>
      </c>
      <c r="B1" s="4"/>
      <c r="C1" s="4"/>
      <c r="D1" s="4"/>
      <c r="E1" s="4"/>
      <c r="F1" s="4"/>
      <c r="G1" s="4"/>
      <c r="H1" s="4"/>
      <c r="I1" s="4"/>
      <c r="J1" s="4"/>
      <c r="K1" s="4"/>
      <c r="L1" s="4"/>
    </row>
    <row r="2" spans="1:12" ht="15.6" x14ac:dyDescent="0.3">
      <c r="A2" s="5" t="str">
        <f>IF(title="&gt; Enter workbook title here","Enter workbook title in Cover sheet",title)</f>
        <v>Fire_S - Consolidated Factor Spreadsheet</v>
      </c>
      <c r="B2" s="5"/>
      <c r="C2" s="5"/>
      <c r="D2" s="5"/>
      <c r="E2" s="5"/>
      <c r="F2" s="5"/>
      <c r="G2" s="5"/>
      <c r="H2" s="5"/>
      <c r="I2" s="5"/>
      <c r="J2" s="5"/>
      <c r="K2" s="5"/>
      <c r="L2" s="5"/>
    </row>
    <row r="3" spans="1:12" ht="15.6" x14ac:dyDescent="0.3">
      <c r="A3" s="6" t="s">
        <v>34</v>
      </c>
      <c r="B3" s="6"/>
      <c r="C3" s="6"/>
      <c r="D3" s="6"/>
      <c r="E3" s="6"/>
      <c r="F3" s="6"/>
      <c r="G3" s="6"/>
      <c r="H3" s="6"/>
      <c r="I3" s="6"/>
      <c r="J3" s="6"/>
      <c r="K3" s="6"/>
      <c r="L3" s="6"/>
    </row>
    <row r="4" spans="1:12" x14ac:dyDescent="0.25">
      <c r="A4" s="7" t="str">
        <f ca="1">CELL("filename",A1)</f>
        <v>P:\AST development\Hosted\Factors Modernisation\Data import\Consolidated Factor Workbooks\2025-02\[Fire S Consolidated Factors 2025-01.xlsm]Version Control</v>
      </c>
      <c r="B4" s="7"/>
    </row>
    <row r="5" spans="1:12" x14ac:dyDescent="0.25">
      <c r="E5" s="8"/>
      <c r="F5" s="8"/>
      <c r="G5" s="8"/>
    </row>
    <row r="6" spans="1:12" x14ac:dyDescent="0.25">
      <c r="A6" s="1" t="s">
        <v>35</v>
      </c>
      <c r="B6" s="1"/>
    </row>
    <row r="8" spans="1:12" x14ac:dyDescent="0.25">
      <c r="A8" s="25" t="s">
        <v>36</v>
      </c>
      <c r="B8" s="25"/>
    </row>
    <row r="9" spans="1:12" x14ac:dyDescent="0.25">
      <c r="A9" s="25" t="s">
        <v>37</v>
      </c>
      <c r="B9" s="25"/>
    </row>
    <row r="11" spans="1:12" x14ac:dyDescent="0.25">
      <c r="A11" s="125" t="s">
        <v>38</v>
      </c>
      <c r="B11" s="125"/>
      <c r="C11" s="127"/>
    </row>
    <row r="12" spans="1:12" x14ac:dyDescent="0.25">
      <c r="A12" s="126" t="s">
        <v>39</v>
      </c>
      <c r="B12" s="128"/>
      <c r="C12" s="129" t="s">
        <v>40</v>
      </c>
    </row>
    <row r="13" spans="1:12" x14ac:dyDescent="0.25">
      <c r="A13" s="126" t="s">
        <v>41</v>
      </c>
      <c r="B13" s="128"/>
      <c r="C13" s="129" t="s">
        <v>42</v>
      </c>
    </row>
    <row r="14" spans="1:12" x14ac:dyDescent="0.25">
      <c r="A14" s="126" t="s">
        <v>43</v>
      </c>
      <c r="B14" s="128"/>
      <c r="C14" s="129" t="s">
        <v>44</v>
      </c>
    </row>
    <row r="15" spans="1:12" x14ac:dyDescent="0.25">
      <c r="A15" s="126" t="s">
        <v>45</v>
      </c>
      <c r="B15" s="128"/>
      <c r="C15" s="129" t="s">
        <v>46</v>
      </c>
    </row>
    <row r="16" spans="1:12" x14ac:dyDescent="0.25">
      <c r="A16" s="126" t="s">
        <v>47</v>
      </c>
      <c r="B16" s="128"/>
      <c r="C16" s="129" t="s">
        <v>48</v>
      </c>
    </row>
    <row r="17" spans="1:3" x14ac:dyDescent="0.25">
      <c r="A17" s="126" t="s">
        <v>49</v>
      </c>
      <c r="B17" s="128"/>
      <c r="C17" s="129" t="s">
        <v>50</v>
      </c>
    </row>
    <row r="18" spans="1:3" x14ac:dyDescent="0.25">
      <c r="A18" s="126" t="s">
        <v>51</v>
      </c>
      <c r="B18" s="128"/>
      <c r="C18" s="129" t="s">
        <v>52</v>
      </c>
    </row>
    <row r="19" spans="1:3" ht="26.4" x14ac:dyDescent="0.25">
      <c r="A19" s="126" t="s">
        <v>53</v>
      </c>
      <c r="B19" s="128"/>
      <c r="C19" s="129" t="s">
        <v>54</v>
      </c>
    </row>
    <row r="20" spans="1:3" x14ac:dyDescent="0.25">
      <c r="A20" s="126" t="s">
        <v>55</v>
      </c>
      <c r="B20" s="128"/>
      <c r="C20" s="130" t="s">
        <v>40</v>
      </c>
    </row>
    <row r="21" spans="1:3" x14ac:dyDescent="0.25">
      <c r="A21" s="126" t="s">
        <v>56</v>
      </c>
      <c r="B21" s="128"/>
      <c r="C21" s="129" t="s">
        <v>40</v>
      </c>
    </row>
    <row r="22" spans="1:3" ht="26.25" customHeight="1" x14ac:dyDescent="0.25">
      <c r="A22" s="126" t="s">
        <v>57</v>
      </c>
      <c r="B22" s="128"/>
      <c r="C22" s="129" t="s">
        <v>40</v>
      </c>
    </row>
    <row r="23" spans="1:3" x14ac:dyDescent="0.25">
      <c r="A23" s="126" t="s">
        <v>58</v>
      </c>
      <c r="B23" s="127"/>
      <c r="C23" s="131">
        <v>43680.654166666667</v>
      </c>
    </row>
    <row r="24" spans="1:3" x14ac:dyDescent="0.25">
      <c r="A24" s="126" t="s">
        <v>59</v>
      </c>
      <c r="B24" s="127"/>
      <c r="C24" s="129"/>
    </row>
    <row r="25" spans="1:3" x14ac:dyDescent="0.25">
      <c r="C25" s="25"/>
    </row>
    <row r="26" spans="1:3" x14ac:dyDescent="0.25">
      <c r="A26" s="125" t="s">
        <v>60</v>
      </c>
      <c r="B26" s="127"/>
      <c r="C26" s="127"/>
    </row>
    <row r="27" spans="1:3" x14ac:dyDescent="0.25">
      <c r="A27" s="127" t="s">
        <v>39</v>
      </c>
      <c r="B27" s="127"/>
      <c r="C27" s="128"/>
    </row>
    <row r="28" spans="1:3" x14ac:dyDescent="0.25">
      <c r="A28" s="127" t="s">
        <v>61</v>
      </c>
      <c r="B28" s="127"/>
      <c r="C28" s="128" t="s">
        <v>62</v>
      </c>
    </row>
    <row r="29" spans="1:3" x14ac:dyDescent="0.25">
      <c r="A29" s="127" t="s">
        <v>57</v>
      </c>
      <c r="B29" s="127"/>
      <c r="C29" s="127"/>
    </row>
    <row r="30" spans="1:3" x14ac:dyDescent="0.25">
      <c r="A30" s="127" t="s">
        <v>63</v>
      </c>
      <c r="B30" s="127"/>
      <c r="C30" s="132">
        <v>45070</v>
      </c>
    </row>
    <row r="31" spans="1:3" x14ac:dyDescent="0.25">
      <c r="C31" s="25"/>
    </row>
    <row r="32" spans="1:3" x14ac:dyDescent="0.25">
      <c r="A32" s="125" t="s">
        <v>64</v>
      </c>
      <c r="B32" s="127"/>
      <c r="C32" s="127"/>
    </row>
    <row r="33" spans="1:3" x14ac:dyDescent="0.25">
      <c r="A33" s="127" t="s">
        <v>39</v>
      </c>
      <c r="B33" s="127"/>
      <c r="C33" s="128"/>
    </row>
    <row r="34" spans="1:3" ht="26.4" x14ac:dyDescent="0.25">
      <c r="A34" s="127" t="s">
        <v>61</v>
      </c>
      <c r="B34" s="127"/>
      <c r="C34" s="128" t="s">
        <v>65</v>
      </c>
    </row>
    <row r="35" spans="1:3" x14ac:dyDescent="0.25">
      <c r="A35" s="127" t="s">
        <v>66</v>
      </c>
      <c r="B35" s="127"/>
      <c r="C35" s="128" t="s">
        <v>67</v>
      </c>
    </row>
    <row r="36" spans="1:3" x14ac:dyDescent="0.25">
      <c r="A36" s="133" t="s">
        <v>57</v>
      </c>
      <c r="B36" s="127"/>
      <c r="C36" s="127"/>
    </row>
    <row r="37" spans="1:3" x14ac:dyDescent="0.25">
      <c r="A37" s="127" t="s">
        <v>63</v>
      </c>
      <c r="B37" s="127"/>
      <c r="C37" s="134">
        <v>45106</v>
      </c>
    </row>
    <row r="38" spans="1:3" x14ac:dyDescent="0.25">
      <c r="C38" s="25"/>
    </row>
    <row r="39" spans="1:3" x14ac:dyDescent="0.25">
      <c r="A39" s="125" t="s">
        <v>68</v>
      </c>
      <c r="B39" s="127"/>
      <c r="C39" s="127"/>
    </row>
    <row r="40" spans="1:3" x14ac:dyDescent="0.25">
      <c r="A40" s="127" t="s">
        <v>39</v>
      </c>
      <c r="B40" s="127"/>
      <c r="C40" s="128"/>
    </row>
    <row r="41" spans="1:3" ht="39.6" x14ac:dyDescent="0.25">
      <c r="A41" s="127" t="s">
        <v>61</v>
      </c>
      <c r="B41" s="127"/>
      <c r="C41" s="128" t="s">
        <v>69</v>
      </c>
    </row>
    <row r="42" spans="1:3" x14ac:dyDescent="0.25">
      <c r="A42" s="127" t="s">
        <v>66</v>
      </c>
      <c r="B42" s="127"/>
      <c r="C42" s="128"/>
    </row>
    <row r="43" spans="1:3" x14ac:dyDescent="0.25">
      <c r="A43" s="133" t="s">
        <v>57</v>
      </c>
      <c r="B43" s="127"/>
      <c r="C43" s="127"/>
    </row>
    <row r="44" spans="1:3" x14ac:dyDescent="0.25">
      <c r="A44" s="127" t="s">
        <v>63</v>
      </c>
      <c r="B44" s="127"/>
      <c r="C44" s="134">
        <v>45135</v>
      </c>
    </row>
    <row r="45" spans="1:3" x14ac:dyDescent="0.25">
      <c r="A45" s="163"/>
      <c r="B45" s="163"/>
      <c r="C45" s="163"/>
    </row>
    <row r="46" spans="1:3" x14ac:dyDescent="0.25">
      <c r="A46" s="164" t="s">
        <v>70</v>
      </c>
      <c r="B46" s="163"/>
      <c r="C46" s="165"/>
    </row>
    <row r="47" spans="1:3" x14ac:dyDescent="0.25">
      <c r="A47" s="163" t="s">
        <v>39</v>
      </c>
      <c r="B47" s="163"/>
      <c r="C47" s="165"/>
    </row>
    <row r="48" spans="1:3" ht="26.4" x14ac:dyDescent="0.25">
      <c r="A48" s="163" t="s">
        <v>61</v>
      </c>
      <c r="B48" s="163"/>
      <c r="C48" s="165" t="s">
        <v>71</v>
      </c>
    </row>
    <row r="49" spans="1:3" ht="26.4" x14ac:dyDescent="0.25">
      <c r="A49" s="163" t="s">
        <v>66</v>
      </c>
      <c r="B49" s="163"/>
      <c r="C49" s="165" t="s">
        <v>72</v>
      </c>
    </row>
    <row r="50" spans="1:3" x14ac:dyDescent="0.25">
      <c r="A50" s="163" t="s">
        <v>57</v>
      </c>
      <c r="B50" s="163"/>
      <c r="C50" s="163"/>
    </row>
    <row r="51" spans="1:3" x14ac:dyDescent="0.25">
      <c r="A51" s="163" t="s">
        <v>63</v>
      </c>
      <c r="B51" s="163"/>
      <c r="C51" s="166">
        <v>45196</v>
      </c>
    </row>
    <row r="54" spans="1:3" x14ac:dyDescent="0.25">
      <c r="A54" s="1" t="s">
        <v>73</v>
      </c>
    </row>
    <row r="55" spans="1:3" x14ac:dyDescent="0.25">
      <c r="A55" t="s">
        <v>39</v>
      </c>
      <c r="C55" s="172" t="s">
        <v>74</v>
      </c>
    </row>
    <row r="56" spans="1:3" x14ac:dyDescent="0.25">
      <c r="A56" t="s">
        <v>61</v>
      </c>
      <c r="C56" s="26"/>
    </row>
    <row r="57" spans="1:3" x14ac:dyDescent="0.25">
      <c r="A57" t="s">
        <v>66</v>
      </c>
      <c r="C57" s="25" t="s">
        <v>75</v>
      </c>
    </row>
    <row r="58" spans="1:3" x14ac:dyDescent="0.25">
      <c r="A58" t="s">
        <v>57</v>
      </c>
    </row>
    <row r="59" spans="1:3" ht="26.4" x14ac:dyDescent="0.25">
      <c r="A59" t="s">
        <v>76</v>
      </c>
      <c r="C59" s="26" t="s">
        <v>77</v>
      </c>
    </row>
    <row r="60" spans="1:3" x14ac:dyDescent="0.25">
      <c r="A60" t="s">
        <v>63</v>
      </c>
      <c r="C60" s="8">
        <v>45688</v>
      </c>
    </row>
  </sheetData>
  <sheetProtection algorithmName="SHA-512" hashValue="kOadvOSjVvJ/S+j92XLciNSemlPxPNPqy69+/bl/eR8X4CQxhrgW/SShTAeGcAvypZe0hP1/FYZiq2HoshpUGw==" saltValue="h0jxzI2CUyFo5P1xCX/mKA==" spinCount="100000" sheet="1" objects="1" scenarios="1"/>
  <conditionalFormatting sqref="A11:A24 A26:A30">
    <cfRule type="expression" dxfId="1309" priority="25" stopIfTrue="1">
      <formula>MOD(ROW(),2)=0</formula>
    </cfRule>
    <cfRule type="expression" dxfId="1308" priority="26" stopIfTrue="1">
      <formula>MOD(ROW(),2)&lt;&gt;0</formula>
    </cfRule>
  </conditionalFormatting>
  <conditionalFormatting sqref="B11:C24 B26:C30">
    <cfRule type="expression" dxfId="1307" priority="27" stopIfTrue="1">
      <formula>MOD(ROW(),2)=0</formula>
    </cfRule>
    <cfRule type="expression" dxfId="1306" priority="28" stopIfTrue="1">
      <formula>MOD(ROW(),2)&lt;&gt;0</formula>
    </cfRule>
  </conditionalFormatting>
  <conditionalFormatting sqref="A11:A24">
    <cfRule type="expression" priority="29" stopIfTrue="1">
      <formula>MOD(ROW(),2)=0</formula>
    </cfRule>
    <cfRule type="expression" priority="30" stopIfTrue="1">
      <formula>MOD(ROW(),2)&lt;&gt;0</formula>
    </cfRule>
    <cfRule type="expression" priority="41" stopIfTrue="1">
      <formula>MOD(ROW(),2)=0</formula>
    </cfRule>
    <cfRule type="expression" priority="42" stopIfTrue="1">
      <formula>MOD(ROW(),2)&lt;&gt;0</formula>
    </cfRule>
  </conditionalFormatting>
  <conditionalFormatting sqref="B11:C24">
    <cfRule type="expression" priority="31" stopIfTrue="1">
      <formula>MOD(ROW(),2)=0</formula>
    </cfRule>
    <cfRule type="expression" priority="32" stopIfTrue="1">
      <formula>MOD(ROW(),2)&lt;&gt;0</formula>
    </cfRule>
    <cfRule type="expression" priority="43" stopIfTrue="1">
      <formula>MOD(ROW(),2)=0</formula>
    </cfRule>
    <cfRule type="expression" priority="44" stopIfTrue="1">
      <formula>MOD(ROW(),2)&lt;&gt;0</formula>
    </cfRule>
  </conditionalFormatting>
  <conditionalFormatting sqref="A26:A30">
    <cfRule type="expression" priority="33" stopIfTrue="1">
      <formula>MOD(ROW(),2)=0</formula>
    </cfRule>
    <cfRule type="expression" priority="34" stopIfTrue="1">
      <formula>MOD(ROW(),2)&lt;&gt;0</formula>
    </cfRule>
    <cfRule type="expression" priority="45" stopIfTrue="1">
      <formula>MOD(ROW(),2)=0</formula>
    </cfRule>
    <cfRule type="expression" priority="46" stopIfTrue="1">
      <formula>MOD(ROW(),2)&lt;&gt;0</formula>
    </cfRule>
  </conditionalFormatting>
  <conditionalFormatting sqref="B26:C30">
    <cfRule type="expression" priority="35" stopIfTrue="1">
      <formula>MOD(ROW(),2)=0</formula>
    </cfRule>
    <cfRule type="expression" priority="36" stopIfTrue="1">
      <formula>MOD(ROW(),2)&lt;&gt;0</formula>
    </cfRule>
    <cfRule type="expression" priority="47" stopIfTrue="1">
      <formula>MOD(ROW(),2)=0</formula>
    </cfRule>
    <cfRule type="expression" priority="48" stopIfTrue="1">
      <formula>MOD(ROW(),2)&lt;&gt;0</formula>
    </cfRule>
  </conditionalFormatting>
  <conditionalFormatting sqref="A32:A37">
    <cfRule type="expression" dxfId="1305" priority="37" stopIfTrue="1">
      <formula>MOD(ROW(),2)=0</formula>
    </cfRule>
    <cfRule type="expression" dxfId="1304" priority="38" stopIfTrue="1">
      <formula>MOD(ROW(),2)&lt;&gt;0</formula>
    </cfRule>
    <cfRule type="expression" priority="49" stopIfTrue="1">
      <formula>MOD(ROW(),2)=0</formula>
    </cfRule>
    <cfRule type="expression" priority="50" stopIfTrue="1">
      <formula>MOD(ROW(),2)&lt;&gt;0</formula>
    </cfRule>
  </conditionalFormatting>
  <conditionalFormatting sqref="B32:C37">
    <cfRule type="expression" dxfId="1303" priority="39" stopIfTrue="1">
      <formula>MOD(ROW(),2)=0</formula>
    </cfRule>
    <cfRule type="expression" dxfId="1302" priority="40" stopIfTrue="1">
      <formula>MOD(ROW(),2)&lt;&gt;0</formula>
    </cfRule>
    <cfRule type="expression" priority="51" stopIfTrue="1">
      <formula>MOD(ROW(),2)=0</formula>
    </cfRule>
    <cfRule type="expression" priority="52" stopIfTrue="1">
      <formula>MOD(ROW(),2)&lt;&gt;0</formula>
    </cfRule>
  </conditionalFormatting>
  <conditionalFormatting sqref="A48:A51">
    <cfRule type="expression" dxfId="1301" priority="17" stopIfTrue="1">
      <formula>MOD(ROW(),2)=0</formula>
    </cfRule>
    <cfRule type="expression" dxfId="1300" priority="18" stopIfTrue="1">
      <formula>MOD(ROW(),2)&lt;&gt;0</formula>
    </cfRule>
  </conditionalFormatting>
  <conditionalFormatting sqref="B46:C51">
    <cfRule type="expression" dxfId="1299" priority="19" stopIfTrue="1">
      <formula>MOD(ROW(),2)=0</formula>
    </cfRule>
    <cfRule type="expression" dxfId="1298" priority="20" stopIfTrue="1">
      <formula>MOD(ROW(),2)&lt;&gt;0</formula>
    </cfRule>
  </conditionalFormatting>
  <conditionalFormatting sqref="A46:A47">
    <cfRule type="expression" dxfId="1297" priority="13" stopIfTrue="1">
      <formula>MOD(ROW(),2)=0</formula>
    </cfRule>
    <cfRule type="expression" dxfId="1296" priority="14" stopIfTrue="1">
      <formula>MOD(ROW(),2)&lt;&gt;0</formula>
    </cfRule>
    <cfRule type="expression" priority="15" stopIfTrue="1">
      <formula>MOD(ROW(),2)=0</formula>
    </cfRule>
    <cfRule type="expression" priority="16" stopIfTrue="1">
      <formula>MOD(ROW(),2)&lt;&gt;0</formula>
    </cfRule>
  </conditionalFormatting>
  <conditionalFormatting sqref="A39:A44">
    <cfRule type="expression" dxfId="1295" priority="5" stopIfTrue="1">
      <formula>MOD(ROW(),2)=0</formula>
    </cfRule>
    <cfRule type="expression" dxfId="1294" priority="6" stopIfTrue="1">
      <formula>MOD(ROW(),2)&lt;&gt;0</formula>
    </cfRule>
    <cfRule type="expression" priority="9" stopIfTrue="1">
      <formula>MOD(ROW(),2)=0</formula>
    </cfRule>
    <cfRule type="expression" priority="10" stopIfTrue="1">
      <formula>MOD(ROW(),2)&lt;&gt;0</formula>
    </cfRule>
  </conditionalFormatting>
  <conditionalFormatting sqref="B39:C44">
    <cfRule type="expression" dxfId="1293" priority="7" stopIfTrue="1">
      <formula>MOD(ROW(),2)=0</formula>
    </cfRule>
    <cfRule type="expression" dxfId="1292" priority="8" stopIfTrue="1">
      <formula>MOD(ROW(),2)&lt;&gt;0</formula>
    </cfRule>
    <cfRule type="expression" priority="11" stopIfTrue="1">
      <formula>MOD(ROW(),2)=0</formula>
    </cfRule>
    <cfRule type="expression" priority="12" stopIfTrue="1">
      <formula>MOD(ROW(),2)&lt;&gt;0</formula>
    </cfRule>
  </conditionalFormatting>
  <conditionalFormatting sqref="A54:A60">
    <cfRule type="expression" dxfId="1291" priority="1" stopIfTrue="1">
      <formula>MOD(ROW(),2)=0</formula>
    </cfRule>
  </conditionalFormatting>
  <conditionalFormatting sqref="A54:A60">
    <cfRule type="expression" dxfId="1290" priority="2" stopIfTrue="1">
      <formula>MOD(ROW(),2)&lt;&gt;0</formula>
    </cfRule>
  </conditionalFormatting>
  <conditionalFormatting sqref="B54:C60">
    <cfRule type="expression" dxfId="1289" priority="3" stopIfTrue="1">
      <formula>MOD(ROW(),2)=0</formula>
    </cfRule>
  </conditionalFormatting>
  <conditionalFormatting sqref="B54:C60">
    <cfRule type="expression" dxfId="1288" priority="4" stopIfTrue="1">
      <formula>MOD(ROW(),2)&lt;&gt;0</formula>
    </cfRule>
  </conditionalFormatting>
  <pageMargins left="0.7" right="0.7" top="0.75" bottom="0.75" header="0.3" footer="0.3"/>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48"/>
  <dimension ref="A1:I65"/>
  <sheetViews>
    <sheetView showGridLines="0" zoomScale="85" zoomScaleNormal="85" workbookViewId="0">
      <selection activeCell="B15" sqref="B15"/>
    </sheetView>
  </sheetViews>
  <sheetFormatPr defaultColWidth="10" defaultRowHeight="13.2" x14ac:dyDescent="0.25"/>
  <cols>
    <col min="1" max="1" width="31.88671875" style="27" customWidth="1"/>
    <col min="2" max="4" width="22.88671875" style="27" customWidth="1"/>
    <col min="5"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Fire_S - Consolidated Factor Spreadsheet</v>
      </c>
      <c r="B2" s="43"/>
      <c r="C2" s="43"/>
      <c r="D2" s="43"/>
      <c r="E2" s="43"/>
      <c r="F2" s="43"/>
      <c r="G2" s="43"/>
      <c r="H2" s="43"/>
      <c r="I2" s="43"/>
    </row>
    <row r="3" spans="1:9" ht="15.6" x14ac:dyDescent="0.3">
      <c r="A3" s="44" t="str">
        <f>TABLE_FACTOR_TYPE&amp;" - x-"&amp;TABLE_SERIES_NUMBER</f>
        <v>PenCE - x-305</v>
      </c>
      <c r="B3" s="43"/>
      <c r="C3" s="43"/>
      <c r="D3" s="43"/>
      <c r="E3" s="43"/>
      <c r="F3" s="43"/>
      <c r="G3" s="43"/>
      <c r="H3" s="43"/>
      <c r="I3" s="43"/>
    </row>
    <row r="4" spans="1:9" x14ac:dyDescent="0.25">
      <c r="A4" s="45"/>
    </row>
    <row r="6" spans="1:9" x14ac:dyDescent="0.25">
      <c r="A6" s="77" t="s">
        <v>573</v>
      </c>
      <c r="B6" s="79" t="s">
        <v>574</v>
      </c>
      <c r="C6" s="79"/>
      <c r="D6" s="79"/>
    </row>
    <row r="7" spans="1:9" x14ac:dyDescent="0.25">
      <c r="A7" s="78" t="s">
        <v>575</v>
      </c>
      <c r="B7" s="80" t="s">
        <v>82</v>
      </c>
      <c r="C7" s="80"/>
      <c r="D7" s="80"/>
    </row>
    <row r="8" spans="1:9" x14ac:dyDescent="0.25">
      <c r="A8" s="78" t="s">
        <v>285</v>
      </c>
      <c r="B8" s="80">
        <v>2006</v>
      </c>
      <c r="C8" s="80"/>
      <c r="D8" s="80"/>
    </row>
    <row r="9" spans="1:9" x14ac:dyDescent="0.25">
      <c r="A9" s="78" t="s">
        <v>286</v>
      </c>
      <c r="B9" s="80" t="s">
        <v>370</v>
      </c>
      <c r="C9" s="80"/>
      <c r="D9" s="80"/>
    </row>
    <row r="10" spans="1:9" ht="26.4" x14ac:dyDescent="0.25">
      <c r="A10" s="78" t="s">
        <v>6</v>
      </c>
      <c r="B10" s="80" t="s">
        <v>371</v>
      </c>
      <c r="C10" s="80"/>
      <c r="D10" s="80"/>
    </row>
    <row r="11" spans="1:9" x14ac:dyDescent="0.25">
      <c r="A11" s="78" t="s">
        <v>287</v>
      </c>
      <c r="B11" s="80" t="s">
        <v>304</v>
      </c>
      <c r="C11" s="80"/>
      <c r="D11" s="80"/>
    </row>
    <row r="12" spans="1:9" x14ac:dyDescent="0.25">
      <c r="A12" s="78" t="s">
        <v>288</v>
      </c>
      <c r="B12" s="80" t="s">
        <v>305</v>
      </c>
      <c r="C12" s="80"/>
      <c r="D12" s="80"/>
    </row>
    <row r="13" spans="1:9" x14ac:dyDescent="0.25">
      <c r="A13" s="78" t="s">
        <v>582</v>
      </c>
      <c r="B13" s="80">
        <v>1</v>
      </c>
      <c r="C13" s="80"/>
      <c r="D13" s="80"/>
    </row>
    <row r="14" spans="1:9" x14ac:dyDescent="0.25">
      <c r="A14" s="78" t="s">
        <v>290</v>
      </c>
      <c r="B14" s="80">
        <v>305</v>
      </c>
      <c r="C14" s="80"/>
      <c r="D14" s="80"/>
    </row>
    <row r="15" spans="1:9" x14ac:dyDescent="0.25">
      <c r="A15" s="78" t="s">
        <v>585</v>
      </c>
      <c r="B15" s="80" t="s">
        <v>686</v>
      </c>
      <c r="C15" s="80"/>
      <c r="D15" s="80"/>
    </row>
    <row r="16" spans="1:9" x14ac:dyDescent="0.25">
      <c r="A16" s="78" t="s">
        <v>292</v>
      </c>
      <c r="B16" s="80" t="s">
        <v>373</v>
      </c>
      <c r="C16" s="80"/>
      <c r="D16" s="80"/>
    </row>
    <row r="17" spans="1:4" ht="51" customHeight="1" x14ac:dyDescent="0.25">
      <c r="A17" s="78" t="s">
        <v>657</v>
      </c>
      <c r="B17" s="80" t="s">
        <v>387</v>
      </c>
      <c r="C17" s="80"/>
      <c r="D17" s="80"/>
    </row>
    <row r="18" spans="1:4" x14ac:dyDescent="0.25">
      <c r="A18" s="78" t="s">
        <v>589</v>
      </c>
      <c r="B18" s="87">
        <v>45070</v>
      </c>
      <c r="C18" s="80"/>
      <c r="D18" s="80"/>
    </row>
    <row r="19" spans="1:4" x14ac:dyDescent="0.25">
      <c r="A19" s="78" t="s">
        <v>295</v>
      </c>
      <c r="B19" s="87">
        <v>45014</v>
      </c>
      <c r="C19" s="80"/>
      <c r="D19" s="80"/>
    </row>
    <row r="20" spans="1:4" x14ac:dyDescent="0.25">
      <c r="A20" s="78" t="s">
        <v>297</v>
      </c>
      <c r="B20" s="80" t="s">
        <v>310</v>
      </c>
      <c r="C20" s="80"/>
      <c r="D20" s="80"/>
    </row>
    <row r="21" spans="1:4" x14ac:dyDescent="0.25">
      <c r="A21" s="168" t="s">
        <v>658</v>
      </c>
      <c r="B21" s="184" t="s">
        <v>309</v>
      </c>
      <c r="C21" s="184"/>
      <c r="D21" s="184"/>
    </row>
    <row r="23" spans="1:4" x14ac:dyDescent="0.25">
      <c r="B23" s="95" t="str">
        <f>HYPERLINK("#'Factor List'!A1","Back to Factor List")</f>
        <v>Back to Factor List</v>
      </c>
    </row>
    <row r="24" spans="1:4" x14ac:dyDescent="0.25">
      <c r="B24" s="95" t="str">
        <f>HYPERLINK("#'Assumptions'!A1","Assumptions")</f>
        <v>Assumptions</v>
      </c>
    </row>
    <row r="26" spans="1:4" ht="39.6" x14ac:dyDescent="0.25">
      <c r="A26" s="91" t="s">
        <v>659</v>
      </c>
      <c r="B26" s="91" t="s">
        <v>680</v>
      </c>
      <c r="C26" s="91" t="s">
        <v>661</v>
      </c>
      <c r="D26" s="91" t="s">
        <v>682</v>
      </c>
    </row>
    <row r="27" spans="1:4" x14ac:dyDescent="0.25">
      <c r="A27" s="92">
        <v>55</v>
      </c>
      <c r="B27" s="93">
        <v>22.65</v>
      </c>
      <c r="C27" s="93">
        <v>4.03</v>
      </c>
      <c r="D27" s="93"/>
    </row>
    <row r="28" spans="1:4" x14ac:dyDescent="0.25">
      <c r="A28" s="92">
        <v>56</v>
      </c>
      <c r="B28" s="93">
        <v>22.06</v>
      </c>
      <c r="C28" s="93">
        <v>4.05</v>
      </c>
      <c r="D28" s="93"/>
    </row>
    <row r="29" spans="1:4" x14ac:dyDescent="0.25">
      <c r="A29" s="92">
        <v>57</v>
      </c>
      <c r="B29" s="93">
        <v>21.46</v>
      </c>
      <c r="C29" s="93">
        <v>4.07</v>
      </c>
      <c r="D29" s="93"/>
    </row>
    <row r="30" spans="1:4" x14ac:dyDescent="0.25">
      <c r="A30" s="92">
        <v>58</v>
      </c>
      <c r="B30" s="93">
        <v>20.87</v>
      </c>
      <c r="C30" s="93">
        <v>4.0999999999999996</v>
      </c>
      <c r="D30" s="93"/>
    </row>
    <row r="31" spans="1:4" x14ac:dyDescent="0.25">
      <c r="A31" s="92">
        <v>59</v>
      </c>
      <c r="B31" s="93">
        <v>20.260000000000002</v>
      </c>
      <c r="C31" s="93">
        <v>4.1100000000000003</v>
      </c>
      <c r="D31" s="93"/>
    </row>
    <row r="32" spans="1:4" x14ac:dyDescent="0.25">
      <c r="A32" s="92">
        <v>60</v>
      </c>
      <c r="B32" s="93">
        <v>19.64</v>
      </c>
      <c r="C32" s="93">
        <v>4.13</v>
      </c>
      <c r="D32" s="93"/>
    </row>
    <row r="33" spans="1:4" x14ac:dyDescent="0.25">
      <c r="A33" s="92">
        <v>61</v>
      </c>
      <c r="B33" s="93">
        <v>19</v>
      </c>
      <c r="C33" s="93">
        <v>4.1399999999999997</v>
      </c>
      <c r="D33" s="93"/>
    </row>
    <row r="34" spans="1:4" x14ac:dyDescent="0.25">
      <c r="A34" s="92">
        <v>62</v>
      </c>
      <c r="B34" s="93">
        <v>18.36</v>
      </c>
      <c r="C34" s="93">
        <v>4.16</v>
      </c>
      <c r="D34" s="93"/>
    </row>
    <row r="35" spans="1:4" x14ac:dyDescent="0.25">
      <c r="A35" s="92">
        <v>63</v>
      </c>
      <c r="B35" s="93">
        <v>17.72</v>
      </c>
      <c r="C35" s="93">
        <v>4.16</v>
      </c>
      <c r="D35" s="93"/>
    </row>
    <row r="36" spans="1:4" x14ac:dyDescent="0.25">
      <c r="A36" s="92">
        <v>64</v>
      </c>
      <c r="B36" s="93">
        <v>17.079999999999998</v>
      </c>
      <c r="C36" s="93">
        <v>4.16</v>
      </c>
      <c r="D36" s="93"/>
    </row>
    <row r="37" spans="1:4" x14ac:dyDescent="0.25">
      <c r="A37" s="92">
        <v>65</v>
      </c>
      <c r="B37" s="93">
        <v>16.45</v>
      </c>
      <c r="C37" s="93">
        <v>4.16</v>
      </c>
      <c r="D37" s="93"/>
    </row>
    <row r="38" spans="1:4" x14ac:dyDescent="0.25">
      <c r="A38" s="92">
        <v>66</v>
      </c>
      <c r="B38" s="93">
        <v>15.83</v>
      </c>
      <c r="C38" s="93">
        <v>4.1500000000000004</v>
      </c>
      <c r="D38" s="93"/>
    </row>
    <row r="39" spans="1:4" x14ac:dyDescent="0.25">
      <c r="A39" s="92">
        <v>67</v>
      </c>
      <c r="B39" s="93">
        <v>15.2</v>
      </c>
      <c r="C39" s="93">
        <v>4.1399999999999997</v>
      </c>
      <c r="D39" s="93"/>
    </row>
    <row r="40" spans="1:4" x14ac:dyDescent="0.25">
      <c r="A40" s="92">
        <v>68</v>
      </c>
      <c r="B40" s="93">
        <v>14.57</v>
      </c>
      <c r="C40" s="93">
        <v>4.12</v>
      </c>
      <c r="D40" s="93"/>
    </row>
    <row r="41" spans="1:4" x14ac:dyDescent="0.25">
      <c r="A41" s="92">
        <v>69</v>
      </c>
      <c r="B41" s="93">
        <v>13.94</v>
      </c>
      <c r="C41" s="93">
        <v>4.05</v>
      </c>
      <c r="D41" s="93">
        <v>2.77</v>
      </c>
    </row>
    <row r="42" spans="1:4" x14ac:dyDescent="0.25">
      <c r="A42" s="92">
        <v>70</v>
      </c>
      <c r="B42" s="93">
        <v>13.32</v>
      </c>
      <c r="C42" s="93">
        <v>3.97</v>
      </c>
      <c r="D42" s="93">
        <v>2.57</v>
      </c>
    </row>
    <row r="43" spans="1:4" x14ac:dyDescent="0.25">
      <c r="A43" s="92">
        <v>71</v>
      </c>
      <c r="B43" s="93">
        <v>12.7</v>
      </c>
      <c r="C43" s="93">
        <v>3.94</v>
      </c>
      <c r="D43" s="93">
        <v>2.38</v>
      </c>
    </row>
    <row r="44" spans="1:4" x14ac:dyDescent="0.25">
      <c r="A44" s="92">
        <v>72</v>
      </c>
      <c r="B44" s="93">
        <v>12.08</v>
      </c>
      <c r="C44" s="93">
        <v>3.9</v>
      </c>
      <c r="D44" s="93">
        <v>2.2000000000000002</v>
      </c>
    </row>
    <row r="45" spans="1:4" x14ac:dyDescent="0.25">
      <c r="A45" s="92">
        <v>73</v>
      </c>
      <c r="B45" s="93">
        <v>11.47</v>
      </c>
      <c r="C45" s="93">
        <v>3.86</v>
      </c>
      <c r="D45" s="93">
        <v>2.02</v>
      </c>
    </row>
    <row r="46" spans="1:4" x14ac:dyDescent="0.25">
      <c r="A46" s="92">
        <v>74</v>
      </c>
      <c r="B46" s="93">
        <v>10.86</v>
      </c>
      <c r="C46" s="93">
        <v>3.68</v>
      </c>
      <c r="D46" s="93">
        <v>1.84</v>
      </c>
    </row>
    <row r="47" spans="1:4" x14ac:dyDescent="0.25">
      <c r="A47" s="92">
        <v>75</v>
      </c>
      <c r="B47" s="93">
        <v>10.27</v>
      </c>
      <c r="C47" s="93">
        <v>3.51</v>
      </c>
      <c r="D47" s="93">
        <v>1.67</v>
      </c>
    </row>
    <row r="48" spans="1:4" x14ac:dyDescent="0.25">
      <c r="A48" s="92">
        <v>76</v>
      </c>
      <c r="B48" s="93">
        <v>9.68</v>
      </c>
      <c r="C48" s="93">
        <v>3.44</v>
      </c>
      <c r="D48" s="93">
        <v>1.52</v>
      </c>
    </row>
    <row r="49" spans="1:4" x14ac:dyDescent="0.25">
      <c r="A49" s="92">
        <v>77</v>
      </c>
      <c r="B49" s="93">
        <v>9.11</v>
      </c>
      <c r="C49" s="93">
        <v>3.38</v>
      </c>
      <c r="D49" s="93">
        <v>1.38</v>
      </c>
    </row>
    <row r="50" spans="1:4" x14ac:dyDescent="0.25">
      <c r="A50" s="92">
        <v>78</v>
      </c>
      <c r="B50" s="93">
        <v>8.5500000000000007</v>
      </c>
      <c r="C50" s="93">
        <v>3.3</v>
      </c>
      <c r="D50" s="93">
        <v>1.24</v>
      </c>
    </row>
    <row r="51" spans="1:4" x14ac:dyDescent="0.25">
      <c r="A51" s="92">
        <v>79</v>
      </c>
      <c r="B51" s="93">
        <v>8</v>
      </c>
      <c r="C51" s="93">
        <v>3.02</v>
      </c>
      <c r="D51" s="93">
        <v>1.1000000000000001</v>
      </c>
    </row>
    <row r="52" spans="1:4" x14ac:dyDescent="0.25">
      <c r="A52" s="92">
        <v>80</v>
      </c>
      <c r="B52" s="93">
        <v>7.47</v>
      </c>
      <c r="C52" s="93">
        <v>2.74</v>
      </c>
      <c r="D52" s="93">
        <v>0.97</v>
      </c>
    </row>
    <row r="53" spans="1:4" x14ac:dyDescent="0.25">
      <c r="A53" s="92">
        <v>81</v>
      </c>
      <c r="B53" s="93">
        <v>6.96</v>
      </c>
      <c r="C53" s="93">
        <v>2.65</v>
      </c>
      <c r="D53" s="93">
        <v>0.86</v>
      </c>
    </row>
    <row r="54" spans="1:4" x14ac:dyDescent="0.25">
      <c r="A54" s="92">
        <v>82</v>
      </c>
      <c r="B54" s="93">
        <v>6.47</v>
      </c>
      <c r="C54" s="93">
        <v>2.56</v>
      </c>
      <c r="D54" s="93">
        <v>0.77</v>
      </c>
    </row>
    <row r="55" spans="1:4" x14ac:dyDescent="0.25">
      <c r="A55" s="92">
        <v>83</v>
      </c>
      <c r="B55" s="93">
        <v>6</v>
      </c>
      <c r="C55" s="93">
        <v>2.46</v>
      </c>
      <c r="D55" s="93">
        <v>0.68</v>
      </c>
    </row>
    <row r="56" spans="1:4" x14ac:dyDescent="0.25">
      <c r="A56" s="92">
        <v>84</v>
      </c>
      <c r="B56" s="93">
        <v>5.55</v>
      </c>
      <c r="C56" s="93">
        <v>2.14</v>
      </c>
      <c r="D56" s="93">
        <v>0.57999999999999996</v>
      </c>
    </row>
    <row r="57" spans="1:4" x14ac:dyDescent="0.25">
      <c r="A57" s="92">
        <v>85</v>
      </c>
      <c r="B57" s="93">
        <v>5.13</v>
      </c>
      <c r="C57" s="93">
        <v>1.83</v>
      </c>
      <c r="D57" s="93">
        <v>0.49</v>
      </c>
    </row>
    <row r="58" spans="1:4" x14ac:dyDescent="0.25">
      <c r="A58"/>
      <c r="B58"/>
    </row>
    <row r="59" spans="1:4" x14ac:dyDescent="0.25">
      <c r="A59"/>
      <c r="B59"/>
    </row>
    <row r="60" spans="1:4" x14ac:dyDescent="0.25">
      <c r="A60"/>
      <c r="B60"/>
    </row>
    <row r="61" spans="1:4" x14ac:dyDescent="0.25">
      <c r="A61"/>
      <c r="B61"/>
    </row>
    <row r="62" spans="1:4" x14ac:dyDescent="0.25">
      <c r="A62"/>
      <c r="B62"/>
    </row>
    <row r="63" spans="1:4" x14ac:dyDescent="0.25">
      <c r="A63"/>
      <c r="B63"/>
    </row>
    <row r="64" spans="1:4" x14ac:dyDescent="0.25">
      <c r="A64"/>
      <c r="B64"/>
    </row>
    <row r="65" spans="1:2" x14ac:dyDescent="0.25">
      <c r="A65"/>
      <c r="B65"/>
    </row>
  </sheetData>
  <sheetProtection algorithmName="SHA-512" hashValue="aH9pdJE6bIp/dIsM9dJod4Dr+XoiQvNhVaKQc5vYh0FF7ngBB1pkeyc7CCtc06GxGmwATmln1F5OegvGOY2Zdg==" saltValue="wJXjYp1Zi+eHaNVO/ll+yw==" spinCount="100000" sheet="1" objects="1" scenarios="1"/>
  <mergeCells count="1">
    <mergeCell ref="B21:D21"/>
  </mergeCells>
  <conditionalFormatting sqref="A6:A16 A18:A20">
    <cfRule type="expression" dxfId="935" priority="21" stopIfTrue="1">
      <formula>MOD(ROW(),2)=0</formula>
    </cfRule>
    <cfRule type="expression" dxfId="934" priority="22" stopIfTrue="1">
      <formula>MOD(ROW(),2)&lt;&gt;0</formula>
    </cfRule>
  </conditionalFormatting>
  <conditionalFormatting sqref="B6:D16 C18:D20 B17">
    <cfRule type="expression" dxfId="933" priority="23" stopIfTrue="1">
      <formula>MOD(ROW(),2)=0</formula>
    </cfRule>
    <cfRule type="expression" dxfId="932" priority="24" stopIfTrue="1">
      <formula>MOD(ROW(),2)&lt;&gt;0</formula>
    </cfRule>
  </conditionalFormatting>
  <conditionalFormatting sqref="A26:A57">
    <cfRule type="expression" dxfId="931" priority="13" stopIfTrue="1">
      <formula>MOD(ROW(),2)=0</formula>
    </cfRule>
    <cfRule type="expression" dxfId="930" priority="14" stopIfTrue="1">
      <formula>MOD(ROW(),2)&lt;&gt;0</formula>
    </cfRule>
  </conditionalFormatting>
  <conditionalFormatting sqref="B26:D57">
    <cfRule type="expression" dxfId="929" priority="15" stopIfTrue="1">
      <formula>MOD(ROW(),2)=0</formula>
    </cfRule>
    <cfRule type="expression" dxfId="928" priority="16" stopIfTrue="1">
      <formula>MOD(ROW(),2)&lt;&gt;0</formula>
    </cfRule>
  </conditionalFormatting>
  <conditionalFormatting sqref="B18:B20">
    <cfRule type="expression" dxfId="927" priority="11" stopIfTrue="1">
      <formula>MOD(ROW(),2)=0</formula>
    </cfRule>
    <cfRule type="expression" dxfId="926" priority="12" stopIfTrue="1">
      <formula>MOD(ROW(),2)&lt;&gt;0</formula>
    </cfRule>
  </conditionalFormatting>
  <conditionalFormatting sqref="C17:D17">
    <cfRule type="expression" dxfId="925" priority="9" stopIfTrue="1">
      <formula>MOD(ROW(),2)=0</formula>
    </cfRule>
    <cfRule type="expression" dxfId="924" priority="10" stopIfTrue="1">
      <formula>MOD(ROW(),2)&lt;&gt;0</formula>
    </cfRule>
  </conditionalFormatting>
  <conditionalFormatting sqref="A17">
    <cfRule type="expression" dxfId="923" priority="7" stopIfTrue="1">
      <formula>MOD(ROW(),2)=0</formula>
    </cfRule>
    <cfRule type="expression" dxfId="922" priority="8" stopIfTrue="1">
      <formula>MOD(ROW(),2)&lt;&gt;0</formula>
    </cfRule>
  </conditionalFormatting>
  <conditionalFormatting sqref="A21">
    <cfRule type="expression" dxfId="921" priority="3" stopIfTrue="1">
      <formula>MOD(ROW(),2)=0</formula>
    </cfRule>
    <cfRule type="expression" dxfId="920" priority="4" stopIfTrue="1">
      <formula>MOD(ROW(),2)&lt;&gt;0</formula>
    </cfRule>
  </conditionalFormatting>
  <conditionalFormatting sqref="B21">
    <cfRule type="expression" dxfId="919" priority="1" stopIfTrue="1">
      <formula>MOD(ROW(),2)=0</formula>
    </cfRule>
    <cfRule type="expression" dxfId="91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49"/>
  <dimension ref="A1:I65"/>
  <sheetViews>
    <sheetView showGridLines="0" zoomScale="85" zoomScaleNormal="85" workbookViewId="0">
      <selection activeCell="B15" sqref="B15"/>
    </sheetView>
  </sheetViews>
  <sheetFormatPr defaultColWidth="10" defaultRowHeight="13.2" x14ac:dyDescent="0.25"/>
  <cols>
    <col min="1" max="1" width="31.88671875" style="27" customWidth="1"/>
    <col min="2" max="4" width="22.88671875" style="27" customWidth="1"/>
    <col min="5"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Fire_S - Consolidated Factor Spreadsheet</v>
      </c>
      <c r="B2" s="43"/>
      <c r="C2" s="43"/>
      <c r="D2" s="43"/>
      <c r="E2" s="43"/>
      <c r="F2" s="43"/>
      <c r="G2" s="43"/>
      <c r="H2" s="43"/>
      <c r="I2" s="43"/>
    </row>
    <row r="3" spans="1:9" ht="15.6" x14ac:dyDescent="0.3">
      <c r="A3" s="44" t="str">
        <f>TABLE_FACTOR_TYPE&amp;" - x-"&amp;TABLE_SERIES_NUMBER</f>
        <v>PenCE - x-306</v>
      </c>
      <c r="B3" s="43"/>
      <c r="C3" s="43"/>
      <c r="D3" s="43"/>
      <c r="E3" s="43"/>
      <c r="F3" s="43"/>
      <c r="G3" s="43"/>
      <c r="H3" s="43"/>
      <c r="I3" s="43"/>
    </row>
    <row r="4" spans="1:9" x14ac:dyDescent="0.25">
      <c r="A4" s="45"/>
    </row>
    <row r="6" spans="1:9" x14ac:dyDescent="0.25">
      <c r="A6" s="77" t="s">
        <v>573</v>
      </c>
      <c r="B6" s="79" t="s">
        <v>574</v>
      </c>
      <c r="C6" s="79"/>
      <c r="D6" s="79"/>
    </row>
    <row r="7" spans="1:9" x14ac:dyDescent="0.25">
      <c r="A7" s="78" t="s">
        <v>575</v>
      </c>
      <c r="B7" s="80" t="s">
        <v>82</v>
      </c>
      <c r="C7" s="80"/>
      <c r="D7" s="80"/>
    </row>
    <row r="8" spans="1:9" x14ac:dyDescent="0.25">
      <c r="A8" s="78" t="s">
        <v>285</v>
      </c>
      <c r="B8" s="80">
        <v>2006</v>
      </c>
      <c r="C8" s="80"/>
      <c r="D8" s="80"/>
    </row>
    <row r="9" spans="1:9" x14ac:dyDescent="0.25">
      <c r="A9" s="78" t="s">
        <v>286</v>
      </c>
      <c r="B9" s="80" t="s">
        <v>370</v>
      </c>
      <c r="C9" s="80"/>
      <c r="D9" s="80"/>
    </row>
    <row r="10" spans="1:9" ht="26.4" x14ac:dyDescent="0.25">
      <c r="A10" s="78" t="s">
        <v>6</v>
      </c>
      <c r="B10" s="80" t="s">
        <v>371</v>
      </c>
      <c r="C10" s="80"/>
      <c r="D10" s="80"/>
    </row>
    <row r="11" spans="1:9" x14ac:dyDescent="0.25">
      <c r="A11" s="78" t="s">
        <v>287</v>
      </c>
      <c r="B11" s="80" t="s">
        <v>314</v>
      </c>
      <c r="C11" s="80"/>
      <c r="D11" s="80"/>
    </row>
    <row r="12" spans="1:9" x14ac:dyDescent="0.25">
      <c r="A12" s="78" t="s">
        <v>288</v>
      </c>
      <c r="B12" s="80" t="s">
        <v>305</v>
      </c>
      <c r="C12" s="80"/>
      <c r="D12" s="80"/>
    </row>
    <row r="13" spans="1:9" x14ac:dyDescent="0.25">
      <c r="A13" s="78" t="s">
        <v>582</v>
      </c>
      <c r="B13" s="80">
        <v>1</v>
      </c>
      <c r="C13" s="80"/>
      <c r="D13" s="80"/>
    </row>
    <row r="14" spans="1:9" x14ac:dyDescent="0.25">
      <c r="A14" s="78" t="s">
        <v>290</v>
      </c>
      <c r="B14" s="80">
        <v>306</v>
      </c>
      <c r="C14" s="80"/>
      <c r="D14" s="80"/>
    </row>
    <row r="15" spans="1:9" x14ac:dyDescent="0.25">
      <c r="A15" s="78" t="s">
        <v>585</v>
      </c>
      <c r="B15" s="80" t="s">
        <v>687</v>
      </c>
      <c r="C15" s="80"/>
      <c r="D15" s="80"/>
    </row>
    <row r="16" spans="1:9" x14ac:dyDescent="0.25">
      <c r="A16" s="78" t="s">
        <v>292</v>
      </c>
      <c r="B16" s="80" t="s">
        <v>377</v>
      </c>
      <c r="C16" s="80"/>
      <c r="D16" s="80"/>
    </row>
    <row r="17" spans="1:4" ht="37.5" customHeight="1" x14ac:dyDescent="0.25">
      <c r="A17" s="78" t="s">
        <v>657</v>
      </c>
      <c r="B17" s="80" t="s">
        <v>387</v>
      </c>
      <c r="C17" s="80"/>
      <c r="D17" s="80"/>
    </row>
    <row r="18" spans="1:4" x14ac:dyDescent="0.25">
      <c r="A18" s="78" t="s">
        <v>589</v>
      </c>
      <c r="B18" s="87">
        <v>45070</v>
      </c>
      <c r="C18" s="80"/>
      <c r="D18" s="80"/>
    </row>
    <row r="19" spans="1:4" x14ac:dyDescent="0.25">
      <c r="A19" s="78" t="s">
        <v>295</v>
      </c>
      <c r="B19" s="87">
        <v>45014</v>
      </c>
      <c r="C19" s="80"/>
      <c r="D19" s="80"/>
    </row>
    <row r="20" spans="1:4" x14ac:dyDescent="0.25">
      <c r="A20" s="78" t="s">
        <v>297</v>
      </c>
      <c r="B20" s="80" t="s">
        <v>310</v>
      </c>
      <c r="C20" s="80"/>
      <c r="D20" s="80"/>
    </row>
    <row r="21" spans="1:4" x14ac:dyDescent="0.25">
      <c r="A21" s="168" t="s">
        <v>658</v>
      </c>
      <c r="B21" s="184" t="s">
        <v>309</v>
      </c>
      <c r="C21" s="184"/>
      <c r="D21" s="184"/>
    </row>
    <row r="23" spans="1:4" x14ac:dyDescent="0.25">
      <c r="B23" s="95" t="str">
        <f>HYPERLINK("#'Factor List'!A1","Back to Factor List")</f>
        <v>Back to Factor List</v>
      </c>
    </row>
    <row r="24" spans="1:4" x14ac:dyDescent="0.25">
      <c r="B24" s="95" t="str">
        <f>HYPERLINK("#'Assumptions'!A1","Assumptions")</f>
        <v>Assumptions</v>
      </c>
    </row>
    <row r="26" spans="1:4" ht="39.6" x14ac:dyDescent="0.25">
      <c r="A26" s="91" t="s">
        <v>659</v>
      </c>
      <c r="B26" s="91" t="s">
        <v>680</v>
      </c>
      <c r="C26" s="91" t="s">
        <v>661</v>
      </c>
      <c r="D26" s="91" t="s">
        <v>682</v>
      </c>
    </row>
    <row r="27" spans="1:4" x14ac:dyDescent="0.25">
      <c r="A27" s="92">
        <v>55</v>
      </c>
      <c r="B27" s="93">
        <v>22.65</v>
      </c>
      <c r="C27" s="93">
        <v>4.03</v>
      </c>
      <c r="D27" s="93"/>
    </row>
    <row r="28" spans="1:4" x14ac:dyDescent="0.25">
      <c r="A28" s="92">
        <v>56</v>
      </c>
      <c r="B28" s="93">
        <v>22.06</v>
      </c>
      <c r="C28" s="93">
        <v>4.05</v>
      </c>
      <c r="D28" s="93"/>
    </row>
    <row r="29" spans="1:4" x14ac:dyDescent="0.25">
      <c r="A29" s="92">
        <v>57</v>
      </c>
      <c r="B29" s="93">
        <v>21.46</v>
      </c>
      <c r="C29" s="93">
        <v>4.07</v>
      </c>
      <c r="D29" s="93"/>
    </row>
    <row r="30" spans="1:4" x14ac:dyDescent="0.25">
      <c r="A30" s="92">
        <v>58</v>
      </c>
      <c r="B30" s="93">
        <v>20.87</v>
      </c>
      <c r="C30" s="93">
        <v>4.0999999999999996</v>
      </c>
      <c r="D30" s="93"/>
    </row>
    <row r="31" spans="1:4" x14ac:dyDescent="0.25">
      <c r="A31" s="92">
        <v>59</v>
      </c>
      <c r="B31" s="93">
        <v>20.260000000000002</v>
      </c>
      <c r="C31" s="93">
        <v>4.1100000000000003</v>
      </c>
      <c r="D31" s="93"/>
    </row>
    <row r="32" spans="1:4" x14ac:dyDescent="0.25">
      <c r="A32" s="92">
        <v>60</v>
      </c>
      <c r="B32" s="93">
        <v>19.64</v>
      </c>
      <c r="C32" s="93">
        <v>4.13</v>
      </c>
      <c r="D32" s="93"/>
    </row>
    <row r="33" spans="1:4" x14ac:dyDescent="0.25">
      <c r="A33" s="92">
        <v>61</v>
      </c>
      <c r="B33" s="93">
        <v>19</v>
      </c>
      <c r="C33" s="93">
        <v>4.1399999999999997</v>
      </c>
      <c r="D33" s="93"/>
    </row>
    <row r="34" spans="1:4" x14ac:dyDescent="0.25">
      <c r="A34" s="92">
        <v>62</v>
      </c>
      <c r="B34" s="93">
        <v>18.36</v>
      </c>
      <c r="C34" s="93">
        <v>4.16</v>
      </c>
      <c r="D34" s="93"/>
    </row>
    <row r="35" spans="1:4" x14ac:dyDescent="0.25">
      <c r="A35" s="92">
        <v>63</v>
      </c>
      <c r="B35" s="93">
        <v>17.72</v>
      </c>
      <c r="C35" s="93">
        <v>4.16</v>
      </c>
      <c r="D35" s="93"/>
    </row>
    <row r="36" spans="1:4" x14ac:dyDescent="0.25">
      <c r="A36" s="92">
        <v>64</v>
      </c>
      <c r="B36" s="93">
        <v>17.079999999999998</v>
      </c>
      <c r="C36" s="93">
        <v>4.16</v>
      </c>
      <c r="D36" s="93"/>
    </row>
    <row r="37" spans="1:4" x14ac:dyDescent="0.25">
      <c r="A37" s="92">
        <v>65</v>
      </c>
      <c r="B37" s="93">
        <v>16.45</v>
      </c>
      <c r="C37" s="93">
        <v>4.16</v>
      </c>
      <c r="D37" s="93"/>
    </row>
    <row r="38" spans="1:4" x14ac:dyDescent="0.25">
      <c r="A38" s="92">
        <v>66</v>
      </c>
      <c r="B38" s="93">
        <v>15.83</v>
      </c>
      <c r="C38" s="93">
        <v>4.1500000000000004</v>
      </c>
      <c r="D38" s="93"/>
    </row>
    <row r="39" spans="1:4" x14ac:dyDescent="0.25">
      <c r="A39" s="92">
        <v>67</v>
      </c>
      <c r="B39" s="93">
        <v>15.2</v>
      </c>
      <c r="C39" s="93">
        <v>4.1399999999999997</v>
      </c>
      <c r="D39" s="93"/>
    </row>
    <row r="40" spans="1:4" x14ac:dyDescent="0.25">
      <c r="A40" s="92">
        <v>68</v>
      </c>
      <c r="B40" s="93">
        <v>14.57</v>
      </c>
      <c r="C40" s="93">
        <v>4.12</v>
      </c>
      <c r="D40" s="93"/>
    </row>
    <row r="41" spans="1:4" x14ac:dyDescent="0.25">
      <c r="A41" s="92">
        <v>69</v>
      </c>
      <c r="B41" s="93">
        <v>13.94</v>
      </c>
      <c r="C41" s="93">
        <v>4.05</v>
      </c>
      <c r="D41" s="93">
        <v>2.6</v>
      </c>
    </row>
    <row r="42" spans="1:4" x14ac:dyDescent="0.25">
      <c r="A42" s="92">
        <v>70</v>
      </c>
      <c r="B42" s="93">
        <v>13.32</v>
      </c>
      <c r="C42" s="93">
        <v>3.97</v>
      </c>
      <c r="D42" s="93">
        <v>2.41</v>
      </c>
    </row>
    <row r="43" spans="1:4" x14ac:dyDescent="0.25">
      <c r="A43" s="92">
        <v>71</v>
      </c>
      <c r="B43" s="93">
        <v>12.7</v>
      </c>
      <c r="C43" s="93">
        <v>3.94</v>
      </c>
      <c r="D43" s="93">
        <v>2.2200000000000002</v>
      </c>
    </row>
    <row r="44" spans="1:4" x14ac:dyDescent="0.25">
      <c r="A44" s="92">
        <v>72</v>
      </c>
      <c r="B44" s="93">
        <v>12.08</v>
      </c>
      <c r="C44" s="93">
        <v>3.9</v>
      </c>
      <c r="D44" s="93">
        <v>2.04</v>
      </c>
    </row>
    <row r="45" spans="1:4" x14ac:dyDescent="0.25">
      <c r="A45" s="92">
        <v>73</v>
      </c>
      <c r="B45" s="93">
        <v>11.47</v>
      </c>
      <c r="C45" s="93">
        <v>3.86</v>
      </c>
      <c r="D45" s="93">
        <v>1.87</v>
      </c>
    </row>
    <row r="46" spans="1:4" x14ac:dyDescent="0.25">
      <c r="A46" s="92">
        <v>74</v>
      </c>
      <c r="B46" s="93">
        <v>10.86</v>
      </c>
      <c r="C46" s="93">
        <v>3.68</v>
      </c>
      <c r="D46" s="93">
        <v>1.7</v>
      </c>
    </row>
    <row r="47" spans="1:4" x14ac:dyDescent="0.25">
      <c r="A47" s="92">
        <v>75</v>
      </c>
      <c r="B47" s="93">
        <v>10.27</v>
      </c>
      <c r="C47" s="93">
        <v>3.51</v>
      </c>
      <c r="D47" s="93">
        <v>1.55</v>
      </c>
    </row>
    <row r="48" spans="1:4" x14ac:dyDescent="0.25">
      <c r="A48" s="92">
        <v>76</v>
      </c>
      <c r="B48" s="93">
        <v>9.68</v>
      </c>
      <c r="C48" s="93">
        <v>3.44</v>
      </c>
      <c r="D48" s="93">
        <v>1.4</v>
      </c>
    </row>
    <row r="49" spans="1:4" x14ac:dyDescent="0.25">
      <c r="A49" s="92">
        <v>77</v>
      </c>
      <c r="B49" s="93">
        <v>9.11</v>
      </c>
      <c r="C49" s="93">
        <v>3.38</v>
      </c>
      <c r="D49" s="93">
        <v>1.26</v>
      </c>
    </row>
    <row r="50" spans="1:4" x14ac:dyDescent="0.25">
      <c r="A50" s="92">
        <v>78</v>
      </c>
      <c r="B50" s="93">
        <v>8.5500000000000007</v>
      </c>
      <c r="C50" s="93">
        <v>3.3</v>
      </c>
      <c r="D50" s="93">
        <v>1.1299999999999999</v>
      </c>
    </row>
    <row r="51" spans="1:4" x14ac:dyDescent="0.25">
      <c r="A51" s="92">
        <v>79</v>
      </c>
      <c r="B51" s="93">
        <v>8</v>
      </c>
      <c r="C51" s="93">
        <v>3.02</v>
      </c>
      <c r="D51" s="93">
        <v>1</v>
      </c>
    </row>
    <row r="52" spans="1:4" x14ac:dyDescent="0.25">
      <c r="A52" s="92">
        <v>80</v>
      </c>
      <c r="B52" s="93">
        <v>7.47</v>
      </c>
      <c r="C52" s="93">
        <v>2.74</v>
      </c>
      <c r="D52" s="93">
        <v>0.89</v>
      </c>
    </row>
    <row r="53" spans="1:4" x14ac:dyDescent="0.25">
      <c r="A53" s="92">
        <v>81</v>
      </c>
      <c r="B53" s="93">
        <v>6.96</v>
      </c>
      <c r="C53" s="93">
        <v>2.65</v>
      </c>
      <c r="D53" s="93">
        <v>0.78</v>
      </c>
    </row>
    <row r="54" spans="1:4" x14ac:dyDescent="0.25">
      <c r="A54" s="92">
        <v>82</v>
      </c>
      <c r="B54" s="93">
        <v>6.47</v>
      </c>
      <c r="C54" s="93">
        <v>2.56</v>
      </c>
      <c r="D54" s="93">
        <v>0.69</v>
      </c>
    </row>
    <row r="55" spans="1:4" x14ac:dyDescent="0.25">
      <c r="A55" s="92">
        <v>83</v>
      </c>
      <c r="B55" s="93">
        <v>6</v>
      </c>
      <c r="C55" s="93">
        <v>2.46</v>
      </c>
      <c r="D55" s="93">
        <v>0.6</v>
      </c>
    </row>
    <row r="56" spans="1:4" x14ac:dyDescent="0.25">
      <c r="A56" s="92">
        <v>84</v>
      </c>
      <c r="B56" s="93">
        <v>5.55</v>
      </c>
      <c r="C56" s="93">
        <v>2.14</v>
      </c>
      <c r="D56" s="93">
        <v>0.52</v>
      </c>
    </row>
    <row r="57" spans="1:4" x14ac:dyDescent="0.25">
      <c r="A57" s="92">
        <v>85</v>
      </c>
      <c r="B57" s="93">
        <v>5.13</v>
      </c>
      <c r="C57" s="93">
        <v>1.83</v>
      </c>
      <c r="D57" s="93">
        <v>0.45</v>
      </c>
    </row>
    <row r="58" spans="1:4" x14ac:dyDescent="0.25">
      <c r="A58"/>
      <c r="B58"/>
    </row>
    <row r="59" spans="1:4" x14ac:dyDescent="0.25">
      <c r="A59"/>
      <c r="B59"/>
    </row>
    <row r="60" spans="1:4" x14ac:dyDescent="0.25">
      <c r="A60"/>
      <c r="B60"/>
    </row>
    <row r="61" spans="1:4" x14ac:dyDescent="0.25">
      <c r="A61"/>
      <c r="B61"/>
    </row>
    <row r="62" spans="1:4" x14ac:dyDescent="0.25">
      <c r="A62"/>
      <c r="B62"/>
    </row>
    <row r="63" spans="1:4" x14ac:dyDescent="0.25">
      <c r="A63"/>
      <c r="B63"/>
    </row>
    <row r="64" spans="1:4" x14ac:dyDescent="0.25">
      <c r="A64"/>
      <c r="B64"/>
    </row>
    <row r="65" spans="1:2" x14ac:dyDescent="0.25">
      <c r="A65"/>
      <c r="B65"/>
    </row>
  </sheetData>
  <sheetProtection algorithmName="SHA-512" hashValue="s62GlILbVATff6zKKZRZrnIdheihGWD+npP6uRghp7Te+Ir77f1Dce/xAz61gAN3AAtBJuLa29xPpjwPTgMvsQ==" saltValue="RnrDwfWtMTUsAb01V/muGw==" spinCount="100000" sheet="1" objects="1" scenarios="1"/>
  <mergeCells count="1">
    <mergeCell ref="B21:D21"/>
  </mergeCells>
  <conditionalFormatting sqref="A6:A16 A18:A20">
    <cfRule type="expression" dxfId="917" priority="21" stopIfTrue="1">
      <formula>MOD(ROW(),2)=0</formula>
    </cfRule>
    <cfRule type="expression" dxfId="916" priority="22" stopIfTrue="1">
      <formula>MOD(ROW(),2)&lt;&gt;0</formula>
    </cfRule>
  </conditionalFormatting>
  <conditionalFormatting sqref="B6:D16 C18:D20 B17">
    <cfRule type="expression" dxfId="915" priority="23" stopIfTrue="1">
      <formula>MOD(ROW(),2)=0</formula>
    </cfRule>
    <cfRule type="expression" dxfId="914" priority="24" stopIfTrue="1">
      <formula>MOD(ROW(),2)&lt;&gt;0</formula>
    </cfRule>
  </conditionalFormatting>
  <conditionalFormatting sqref="A26:A57">
    <cfRule type="expression" dxfId="913" priority="13" stopIfTrue="1">
      <formula>MOD(ROW(),2)=0</formula>
    </cfRule>
    <cfRule type="expression" dxfId="912" priority="14" stopIfTrue="1">
      <formula>MOD(ROW(),2)&lt;&gt;0</formula>
    </cfRule>
  </conditionalFormatting>
  <conditionalFormatting sqref="B26:D57">
    <cfRule type="expression" dxfId="911" priority="15" stopIfTrue="1">
      <formula>MOD(ROW(),2)=0</formula>
    </cfRule>
    <cfRule type="expression" dxfId="910" priority="16" stopIfTrue="1">
      <formula>MOD(ROW(),2)&lt;&gt;0</formula>
    </cfRule>
  </conditionalFormatting>
  <conditionalFormatting sqref="B18:B20">
    <cfRule type="expression" dxfId="909" priority="11" stopIfTrue="1">
      <formula>MOD(ROW(),2)=0</formula>
    </cfRule>
    <cfRule type="expression" dxfId="908" priority="12" stopIfTrue="1">
      <formula>MOD(ROW(),2)&lt;&gt;0</formula>
    </cfRule>
  </conditionalFormatting>
  <conditionalFormatting sqref="C17:D17">
    <cfRule type="expression" dxfId="907" priority="9" stopIfTrue="1">
      <formula>MOD(ROW(),2)=0</formula>
    </cfRule>
    <cfRule type="expression" dxfId="906" priority="10" stopIfTrue="1">
      <formula>MOD(ROW(),2)&lt;&gt;0</formula>
    </cfRule>
  </conditionalFormatting>
  <conditionalFormatting sqref="A17">
    <cfRule type="expression" dxfId="905" priority="7" stopIfTrue="1">
      <formula>MOD(ROW(),2)=0</formula>
    </cfRule>
    <cfRule type="expression" dxfId="904" priority="8" stopIfTrue="1">
      <formula>MOD(ROW(),2)&lt;&gt;0</formula>
    </cfRule>
  </conditionalFormatting>
  <conditionalFormatting sqref="A21">
    <cfRule type="expression" dxfId="903" priority="3" stopIfTrue="1">
      <formula>MOD(ROW(),2)=0</formula>
    </cfRule>
    <cfRule type="expression" dxfId="902" priority="4" stopIfTrue="1">
      <formula>MOD(ROW(),2)&lt;&gt;0</formula>
    </cfRule>
  </conditionalFormatting>
  <conditionalFormatting sqref="B21">
    <cfRule type="expression" dxfId="901" priority="1" stopIfTrue="1">
      <formula>MOD(ROW(),2)=0</formula>
    </cfRule>
    <cfRule type="expression" dxfId="90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50"/>
  <dimension ref="A1:I92"/>
  <sheetViews>
    <sheetView showGridLines="0" zoomScale="85" zoomScaleNormal="85" workbookViewId="0">
      <selection activeCell="B15" sqref="B15"/>
    </sheetView>
  </sheetViews>
  <sheetFormatPr defaultColWidth="10" defaultRowHeight="13.2" x14ac:dyDescent="0.25"/>
  <cols>
    <col min="1" max="1" width="31.88671875" style="27" customWidth="1"/>
    <col min="2" max="4" width="22.88671875" style="27" customWidth="1"/>
    <col min="5"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Fire_S - Consolidated Factor Spreadsheet</v>
      </c>
      <c r="B2" s="43"/>
      <c r="C2" s="43"/>
      <c r="D2" s="43"/>
      <c r="E2" s="43"/>
      <c r="F2" s="43"/>
      <c r="G2" s="43"/>
      <c r="H2" s="43"/>
      <c r="I2" s="43"/>
    </row>
    <row r="3" spans="1:9" ht="15.6" x14ac:dyDescent="0.3">
      <c r="A3" s="44" t="str">
        <f>TABLE_FACTOR_TYPE&amp;" - x-"&amp;TABLE_SERIES_NUMBER</f>
        <v>PenCE - x-307</v>
      </c>
      <c r="B3" s="43"/>
      <c r="C3" s="43"/>
      <c r="D3" s="43"/>
      <c r="E3" s="43"/>
      <c r="F3" s="43"/>
      <c r="G3" s="43"/>
      <c r="H3" s="43"/>
      <c r="I3" s="43"/>
    </row>
    <row r="4" spans="1:9" x14ac:dyDescent="0.25">
      <c r="A4" s="45"/>
    </row>
    <row r="6" spans="1:9" x14ac:dyDescent="0.25">
      <c r="A6" s="77" t="s">
        <v>573</v>
      </c>
      <c r="B6" s="79" t="s">
        <v>574</v>
      </c>
      <c r="C6" s="79"/>
      <c r="D6" s="79"/>
    </row>
    <row r="7" spans="1:9" x14ac:dyDescent="0.25">
      <c r="A7" s="78" t="s">
        <v>575</v>
      </c>
      <c r="B7" s="80" t="s">
        <v>82</v>
      </c>
      <c r="C7" s="80"/>
      <c r="D7" s="80"/>
    </row>
    <row r="8" spans="1:9" x14ac:dyDescent="0.25">
      <c r="A8" s="78" t="s">
        <v>285</v>
      </c>
      <c r="B8" s="80">
        <v>2006</v>
      </c>
      <c r="C8" s="80"/>
      <c r="D8" s="80"/>
    </row>
    <row r="9" spans="1:9" x14ac:dyDescent="0.25">
      <c r="A9" s="78" t="s">
        <v>286</v>
      </c>
      <c r="B9" s="80" t="s">
        <v>370</v>
      </c>
      <c r="C9" s="80"/>
      <c r="D9" s="80"/>
    </row>
    <row r="10" spans="1:9" ht="26.4" x14ac:dyDescent="0.25">
      <c r="A10" s="78" t="s">
        <v>6</v>
      </c>
      <c r="B10" s="80" t="s">
        <v>379</v>
      </c>
      <c r="C10" s="80"/>
      <c r="D10" s="80"/>
    </row>
    <row r="11" spans="1:9" x14ac:dyDescent="0.25">
      <c r="A11" s="78" t="s">
        <v>287</v>
      </c>
      <c r="B11" s="80" t="s">
        <v>304</v>
      </c>
      <c r="C11" s="80"/>
      <c r="D11" s="80"/>
    </row>
    <row r="12" spans="1:9" x14ac:dyDescent="0.25">
      <c r="A12" s="78" t="s">
        <v>288</v>
      </c>
      <c r="B12" s="80" t="s">
        <v>305</v>
      </c>
      <c r="C12" s="80"/>
      <c r="D12" s="80"/>
    </row>
    <row r="13" spans="1:9" x14ac:dyDescent="0.25">
      <c r="A13" s="78" t="s">
        <v>582</v>
      </c>
      <c r="B13" s="80">
        <v>1</v>
      </c>
      <c r="C13" s="80"/>
      <c r="D13" s="80"/>
    </row>
    <row r="14" spans="1:9" x14ac:dyDescent="0.25">
      <c r="A14" s="78" t="s">
        <v>290</v>
      </c>
      <c r="B14" s="80">
        <v>307</v>
      </c>
      <c r="C14" s="80"/>
      <c r="D14" s="80"/>
    </row>
    <row r="15" spans="1:9" x14ac:dyDescent="0.25">
      <c r="A15" s="78" t="s">
        <v>585</v>
      </c>
      <c r="B15" s="80" t="s">
        <v>688</v>
      </c>
      <c r="C15" s="80"/>
      <c r="D15" s="80"/>
    </row>
    <row r="16" spans="1:9" x14ac:dyDescent="0.25">
      <c r="A16" s="78" t="s">
        <v>292</v>
      </c>
      <c r="B16" s="80" t="s">
        <v>381</v>
      </c>
      <c r="C16" s="80"/>
      <c r="D16" s="80"/>
    </row>
    <row r="17" spans="1:4" ht="40.5" customHeight="1" x14ac:dyDescent="0.25">
      <c r="A17" s="78" t="s">
        <v>657</v>
      </c>
      <c r="B17" s="80" t="s">
        <v>387</v>
      </c>
      <c r="C17" s="80"/>
      <c r="D17" s="80"/>
    </row>
    <row r="18" spans="1:4" x14ac:dyDescent="0.25">
      <c r="A18" s="78" t="s">
        <v>589</v>
      </c>
      <c r="B18" s="87">
        <v>45070</v>
      </c>
      <c r="C18" s="80"/>
      <c r="D18" s="80"/>
    </row>
    <row r="19" spans="1:4" x14ac:dyDescent="0.25">
      <c r="A19" s="78" t="s">
        <v>295</v>
      </c>
      <c r="B19" s="87">
        <v>45014</v>
      </c>
      <c r="C19" s="80"/>
      <c r="D19" s="80"/>
    </row>
    <row r="20" spans="1:4" x14ac:dyDescent="0.25">
      <c r="A20" s="78" t="s">
        <v>297</v>
      </c>
      <c r="B20" s="80" t="s">
        <v>310</v>
      </c>
      <c r="C20" s="80"/>
      <c r="D20" s="80"/>
    </row>
    <row r="21" spans="1:4" x14ac:dyDescent="0.25">
      <c r="A21" s="168" t="s">
        <v>658</v>
      </c>
      <c r="B21" s="184" t="s">
        <v>309</v>
      </c>
      <c r="C21" s="184"/>
      <c r="D21" s="184"/>
    </row>
    <row r="23" spans="1:4" x14ac:dyDescent="0.25">
      <c r="B23" s="95" t="str">
        <f>HYPERLINK("#'Factor List'!A1","Back to Factor List")</f>
        <v>Back to Factor List</v>
      </c>
    </row>
    <row r="24" spans="1:4" x14ac:dyDescent="0.25">
      <c r="B24" s="95" t="str">
        <f>HYPERLINK("#'Assumptions'!A1","Assumptions")</f>
        <v>Assumptions</v>
      </c>
    </row>
    <row r="26" spans="1:4" ht="38.85" customHeight="1" x14ac:dyDescent="0.25">
      <c r="A26" s="91" t="s">
        <v>659</v>
      </c>
      <c r="B26" s="91" t="s">
        <v>680</v>
      </c>
      <c r="C26" s="91" t="s">
        <v>661</v>
      </c>
      <c r="D26" s="91" t="s">
        <v>682</v>
      </c>
    </row>
    <row r="27" spans="1:4" x14ac:dyDescent="0.25">
      <c r="A27" s="92">
        <v>20</v>
      </c>
      <c r="B27" s="93">
        <v>39.159999999999997</v>
      </c>
      <c r="C27" s="93">
        <v>2.7</v>
      </c>
      <c r="D27" s="93"/>
    </row>
    <row r="28" spans="1:4" x14ac:dyDescent="0.25">
      <c r="A28" s="92">
        <v>21</v>
      </c>
      <c r="B28" s="93">
        <v>38.79</v>
      </c>
      <c r="C28" s="93">
        <v>2.75</v>
      </c>
      <c r="D28" s="93"/>
    </row>
    <row r="29" spans="1:4" x14ac:dyDescent="0.25">
      <c r="A29" s="92">
        <v>22</v>
      </c>
      <c r="B29" s="93">
        <v>38.42</v>
      </c>
      <c r="C29" s="93">
        <v>2.79</v>
      </c>
      <c r="D29" s="93"/>
    </row>
    <row r="30" spans="1:4" x14ac:dyDescent="0.25">
      <c r="A30" s="92">
        <v>23</v>
      </c>
      <c r="B30" s="93">
        <v>38.04</v>
      </c>
      <c r="C30" s="93">
        <v>2.83</v>
      </c>
      <c r="D30" s="93"/>
    </row>
    <row r="31" spans="1:4" x14ac:dyDescent="0.25">
      <c r="A31" s="92">
        <v>24</v>
      </c>
      <c r="B31" s="93">
        <v>37.659999999999997</v>
      </c>
      <c r="C31" s="93">
        <v>2.88</v>
      </c>
      <c r="D31" s="93"/>
    </row>
    <row r="32" spans="1:4" x14ac:dyDescent="0.25">
      <c r="A32" s="92">
        <v>25</v>
      </c>
      <c r="B32" s="93">
        <v>37.270000000000003</v>
      </c>
      <c r="C32" s="93">
        <v>2.92</v>
      </c>
      <c r="D32" s="93"/>
    </row>
    <row r="33" spans="1:4" x14ac:dyDescent="0.25">
      <c r="A33" s="92">
        <v>26</v>
      </c>
      <c r="B33" s="93">
        <v>36.869999999999997</v>
      </c>
      <c r="C33" s="93">
        <v>2.96</v>
      </c>
      <c r="D33" s="93"/>
    </row>
    <row r="34" spans="1:4" x14ac:dyDescent="0.25">
      <c r="A34" s="92">
        <v>27</v>
      </c>
      <c r="B34" s="93">
        <v>36.47</v>
      </c>
      <c r="C34" s="93">
        <v>3.01</v>
      </c>
      <c r="D34" s="93"/>
    </row>
    <row r="35" spans="1:4" x14ac:dyDescent="0.25">
      <c r="A35" s="92">
        <v>28</v>
      </c>
      <c r="B35" s="93">
        <v>36.06</v>
      </c>
      <c r="C35" s="93">
        <v>3.05</v>
      </c>
      <c r="D35" s="93"/>
    </row>
    <row r="36" spans="1:4" x14ac:dyDescent="0.25">
      <c r="A36" s="92">
        <v>29</v>
      </c>
      <c r="B36" s="93">
        <v>35.65</v>
      </c>
      <c r="C36" s="93">
        <v>3.1</v>
      </c>
      <c r="D36" s="93"/>
    </row>
    <row r="37" spans="1:4" x14ac:dyDescent="0.25">
      <c r="A37" s="92">
        <v>30</v>
      </c>
      <c r="B37" s="93">
        <v>35.229999999999997</v>
      </c>
      <c r="C37" s="93">
        <v>3.14</v>
      </c>
      <c r="D37" s="93"/>
    </row>
    <row r="38" spans="1:4" x14ac:dyDescent="0.25">
      <c r="A38" s="92">
        <v>31</v>
      </c>
      <c r="B38" s="93">
        <v>34.799999999999997</v>
      </c>
      <c r="C38" s="93">
        <v>3.18</v>
      </c>
      <c r="D38" s="93"/>
    </row>
    <row r="39" spans="1:4" x14ac:dyDescent="0.25">
      <c r="A39" s="92">
        <v>32</v>
      </c>
      <c r="B39" s="93">
        <v>34.369999999999997</v>
      </c>
      <c r="C39" s="93">
        <v>3.23</v>
      </c>
      <c r="D39" s="93"/>
    </row>
    <row r="40" spans="1:4" x14ac:dyDescent="0.25">
      <c r="A40" s="92">
        <v>33</v>
      </c>
      <c r="B40" s="93">
        <v>33.93</v>
      </c>
      <c r="C40" s="93">
        <v>3.27</v>
      </c>
      <c r="D40" s="93"/>
    </row>
    <row r="41" spans="1:4" x14ac:dyDescent="0.25">
      <c r="A41" s="92">
        <v>34</v>
      </c>
      <c r="B41" s="93">
        <v>33.479999999999997</v>
      </c>
      <c r="C41" s="93">
        <v>3.31</v>
      </c>
      <c r="D41" s="93"/>
    </row>
    <row r="42" spans="1:4" x14ac:dyDescent="0.25">
      <c r="A42" s="92">
        <v>35</v>
      </c>
      <c r="B42" s="93">
        <v>33.03</v>
      </c>
      <c r="C42" s="93">
        <v>3.35</v>
      </c>
      <c r="D42" s="93"/>
    </row>
    <row r="43" spans="1:4" x14ac:dyDescent="0.25">
      <c r="A43" s="92">
        <v>36</v>
      </c>
      <c r="B43" s="93">
        <v>32.57</v>
      </c>
      <c r="C43" s="93">
        <v>3.39</v>
      </c>
      <c r="D43" s="93"/>
    </row>
    <row r="44" spans="1:4" x14ac:dyDescent="0.25">
      <c r="A44" s="92">
        <v>37</v>
      </c>
      <c r="B44" s="93">
        <v>32.11</v>
      </c>
      <c r="C44" s="93">
        <v>3.43</v>
      </c>
      <c r="D44" s="93"/>
    </row>
    <row r="45" spans="1:4" x14ac:dyDescent="0.25">
      <c r="A45" s="92">
        <v>38</v>
      </c>
      <c r="B45" s="93">
        <v>31.63</v>
      </c>
      <c r="C45" s="93">
        <v>3.47</v>
      </c>
      <c r="D45" s="93"/>
    </row>
    <row r="46" spans="1:4" x14ac:dyDescent="0.25">
      <c r="A46" s="92">
        <v>39</v>
      </c>
      <c r="B46" s="93">
        <v>31.15</v>
      </c>
      <c r="C46" s="93">
        <v>3.51</v>
      </c>
      <c r="D46" s="93"/>
    </row>
    <row r="47" spans="1:4" x14ac:dyDescent="0.25">
      <c r="A47" s="92">
        <v>40</v>
      </c>
      <c r="B47" s="93">
        <v>30.67</v>
      </c>
      <c r="C47" s="93">
        <v>3.55</v>
      </c>
      <c r="D47" s="93"/>
    </row>
    <row r="48" spans="1:4" x14ac:dyDescent="0.25">
      <c r="A48" s="92">
        <v>41</v>
      </c>
      <c r="B48" s="93">
        <v>30.18</v>
      </c>
      <c r="C48" s="93">
        <v>3.59</v>
      </c>
      <c r="D48" s="93"/>
    </row>
    <row r="49" spans="1:4" x14ac:dyDescent="0.25">
      <c r="A49" s="92">
        <v>42</v>
      </c>
      <c r="B49" s="93">
        <v>29.68</v>
      </c>
      <c r="C49" s="93">
        <v>3.63</v>
      </c>
      <c r="D49" s="93"/>
    </row>
    <row r="50" spans="1:4" x14ac:dyDescent="0.25">
      <c r="A50" s="92">
        <v>43</v>
      </c>
      <c r="B50" s="93">
        <v>29.17</v>
      </c>
      <c r="C50" s="93">
        <v>3.67</v>
      </c>
      <c r="D50" s="93"/>
    </row>
    <row r="51" spans="1:4" x14ac:dyDescent="0.25">
      <c r="A51" s="92">
        <v>44</v>
      </c>
      <c r="B51" s="93">
        <v>28.66</v>
      </c>
      <c r="C51" s="93">
        <v>3.7</v>
      </c>
      <c r="D51" s="93"/>
    </row>
    <row r="52" spans="1:4" x14ac:dyDescent="0.25">
      <c r="A52" s="92">
        <v>45</v>
      </c>
      <c r="B52" s="93">
        <v>28.14</v>
      </c>
      <c r="C52" s="93">
        <v>3.73</v>
      </c>
      <c r="D52" s="93"/>
    </row>
    <row r="53" spans="1:4" x14ac:dyDescent="0.25">
      <c r="A53" s="92">
        <v>46</v>
      </c>
      <c r="B53" s="93">
        <v>27.62</v>
      </c>
      <c r="C53" s="93">
        <v>3.77</v>
      </c>
      <c r="D53" s="93"/>
    </row>
    <row r="54" spans="1:4" x14ac:dyDescent="0.25">
      <c r="A54" s="92">
        <v>47</v>
      </c>
      <c r="B54" s="93">
        <v>27.09</v>
      </c>
      <c r="C54" s="93">
        <v>3.8</v>
      </c>
      <c r="D54" s="93"/>
    </row>
    <row r="55" spans="1:4" x14ac:dyDescent="0.25">
      <c r="A55" s="92">
        <v>48</v>
      </c>
      <c r="B55" s="93">
        <v>26.55</v>
      </c>
      <c r="C55" s="93">
        <v>3.83</v>
      </c>
      <c r="D55" s="93"/>
    </row>
    <row r="56" spans="1:4" x14ac:dyDescent="0.25">
      <c r="A56" s="92">
        <v>49</v>
      </c>
      <c r="B56" s="93">
        <v>26.01</v>
      </c>
      <c r="C56" s="93">
        <v>3.86</v>
      </c>
      <c r="D56" s="93"/>
    </row>
    <row r="57" spans="1:4" x14ac:dyDescent="0.25">
      <c r="A57" s="92">
        <v>50</v>
      </c>
      <c r="B57" s="93">
        <v>25.46</v>
      </c>
      <c r="C57" s="93">
        <v>3.89</v>
      </c>
      <c r="D57" s="93"/>
    </row>
    <row r="58" spans="1:4" x14ac:dyDescent="0.25">
      <c r="A58" s="92">
        <v>51</v>
      </c>
      <c r="B58" s="93">
        <v>24.9</v>
      </c>
      <c r="C58" s="93">
        <v>3.92</v>
      </c>
      <c r="D58" s="93"/>
    </row>
    <row r="59" spans="1:4" x14ac:dyDescent="0.25">
      <c r="A59" s="92">
        <v>52</v>
      </c>
      <c r="B59" s="93">
        <v>24.34</v>
      </c>
      <c r="C59" s="93">
        <v>3.95</v>
      </c>
      <c r="D59" s="93"/>
    </row>
    <row r="60" spans="1:4" x14ac:dyDescent="0.25">
      <c r="A60" s="92">
        <v>53</v>
      </c>
      <c r="B60" s="93">
        <v>23.76</v>
      </c>
      <c r="C60" s="93">
        <v>3.98</v>
      </c>
      <c r="D60" s="93"/>
    </row>
    <row r="61" spans="1:4" x14ac:dyDescent="0.25">
      <c r="A61" s="92">
        <v>54</v>
      </c>
      <c r="B61" s="93">
        <v>23.18</v>
      </c>
      <c r="C61" s="93">
        <v>4</v>
      </c>
      <c r="D61" s="93"/>
    </row>
    <row r="62" spans="1:4" x14ac:dyDescent="0.25">
      <c r="A62" s="92">
        <v>55</v>
      </c>
      <c r="B62" s="93">
        <v>22.6</v>
      </c>
      <c r="C62" s="93">
        <v>4.03</v>
      </c>
      <c r="D62" s="93"/>
    </row>
    <row r="63" spans="1:4" x14ac:dyDescent="0.25">
      <c r="A63" s="92">
        <v>56</v>
      </c>
      <c r="B63" s="93">
        <v>22.01</v>
      </c>
      <c r="C63" s="93">
        <v>4.05</v>
      </c>
      <c r="D63" s="93"/>
    </row>
    <row r="64" spans="1:4" x14ac:dyDescent="0.25">
      <c r="A64" s="92">
        <v>57</v>
      </c>
      <c r="B64" s="93">
        <v>21.41</v>
      </c>
      <c r="C64" s="93">
        <v>4.07</v>
      </c>
      <c r="D64" s="93"/>
    </row>
    <row r="65" spans="1:4" x14ac:dyDescent="0.25">
      <c r="A65" s="92">
        <v>58</v>
      </c>
      <c r="B65" s="93">
        <v>20.8</v>
      </c>
      <c r="C65" s="93">
        <v>4.0999999999999996</v>
      </c>
      <c r="D65" s="93"/>
    </row>
    <row r="66" spans="1:4" x14ac:dyDescent="0.25">
      <c r="A66" s="92">
        <v>59</v>
      </c>
      <c r="B66" s="93">
        <v>20.190000000000001</v>
      </c>
      <c r="C66" s="93">
        <v>4.1100000000000003</v>
      </c>
      <c r="D66" s="93"/>
    </row>
    <row r="67" spans="1:4" x14ac:dyDescent="0.25">
      <c r="A67" s="92">
        <v>60</v>
      </c>
      <c r="B67" s="93">
        <v>19.579999999999998</v>
      </c>
      <c r="C67" s="93">
        <v>4.13</v>
      </c>
      <c r="D67" s="93"/>
    </row>
    <row r="68" spans="1:4" x14ac:dyDescent="0.25">
      <c r="A68" s="92">
        <v>61</v>
      </c>
      <c r="B68" s="93">
        <v>18.96</v>
      </c>
      <c r="C68" s="93">
        <v>4.1399999999999997</v>
      </c>
      <c r="D68" s="93"/>
    </row>
    <row r="69" spans="1:4" x14ac:dyDescent="0.25">
      <c r="A69" s="92">
        <v>62</v>
      </c>
      <c r="B69" s="93">
        <v>18.329999999999998</v>
      </c>
      <c r="C69" s="93">
        <v>4.16</v>
      </c>
      <c r="D69" s="93"/>
    </row>
    <row r="70" spans="1:4" x14ac:dyDescent="0.25">
      <c r="A70" s="92">
        <v>63</v>
      </c>
      <c r="B70" s="93">
        <v>17.71</v>
      </c>
      <c r="C70" s="93">
        <v>4.16</v>
      </c>
      <c r="D70" s="93"/>
    </row>
    <row r="71" spans="1:4" x14ac:dyDescent="0.25">
      <c r="A71" s="92">
        <v>64</v>
      </c>
      <c r="B71" s="93">
        <v>17.079999999999998</v>
      </c>
      <c r="C71" s="93">
        <v>4.16</v>
      </c>
      <c r="D71" s="93"/>
    </row>
    <row r="72" spans="1:4" x14ac:dyDescent="0.25">
      <c r="A72" s="92">
        <v>65</v>
      </c>
      <c r="B72" s="93">
        <v>16.45</v>
      </c>
      <c r="C72" s="93">
        <v>4.16</v>
      </c>
      <c r="D72" s="93"/>
    </row>
    <row r="73" spans="1:4" x14ac:dyDescent="0.25">
      <c r="A73" s="92">
        <v>66</v>
      </c>
      <c r="B73" s="93">
        <v>15.83</v>
      </c>
      <c r="C73" s="93">
        <v>4.1500000000000004</v>
      </c>
      <c r="D73" s="93"/>
    </row>
    <row r="74" spans="1:4" x14ac:dyDescent="0.25">
      <c r="A74" s="92">
        <v>67</v>
      </c>
      <c r="B74" s="93">
        <v>15.2</v>
      </c>
      <c r="C74" s="93">
        <v>4.1399999999999997</v>
      </c>
      <c r="D74" s="93"/>
    </row>
    <row r="75" spans="1:4" x14ac:dyDescent="0.25">
      <c r="A75" s="92">
        <v>68</v>
      </c>
      <c r="B75" s="93">
        <v>14.57</v>
      </c>
      <c r="C75" s="93">
        <v>4.12</v>
      </c>
      <c r="D75" s="93"/>
    </row>
    <row r="76" spans="1:4" x14ac:dyDescent="0.25">
      <c r="A76" s="92">
        <v>69</v>
      </c>
      <c r="B76" s="93">
        <v>13.94</v>
      </c>
      <c r="C76" s="93">
        <v>4.05</v>
      </c>
      <c r="D76" s="93">
        <v>2.77</v>
      </c>
    </row>
    <row r="77" spans="1:4" x14ac:dyDescent="0.25">
      <c r="A77" s="92">
        <v>70</v>
      </c>
      <c r="B77" s="93">
        <v>13.32</v>
      </c>
      <c r="C77" s="93">
        <v>3.97</v>
      </c>
      <c r="D77" s="93">
        <v>2.57</v>
      </c>
    </row>
    <row r="78" spans="1:4" x14ac:dyDescent="0.25">
      <c r="A78" s="92">
        <v>71</v>
      </c>
      <c r="B78" s="93">
        <v>12.7</v>
      </c>
      <c r="C78" s="93">
        <v>3.94</v>
      </c>
      <c r="D78" s="93">
        <v>2.38</v>
      </c>
    </row>
    <row r="79" spans="1:4" x14ac:dyDescent="0.25">
      <c r="A79" s="92">
        <v>72</v>
      </c>
      <c r="B79" s="93">
        <v>12.08</v>
      </c>
      <c r="C79" s="93">
        <v>3.9</v>
      </c>
      <c r="D79" s="93">
        <v>2.2000000000000002</v>
      </c>
    </row>
    <row r="80" spans="1:4" x14ac:dyDescent="0.25">
      <c r="A80" s="92">
        <v>73</v>
      </c>
      <c r="B80" s="93">
        <v>11.47</v>
      </c>
      <c r="C80" s="93">
        <v>3.86</v>
      </c>
      <c r="D80" s="93">
        <v>2.02</v>
      </c>
    </row>
    <row r="81" spans="1:4" x14ac:dyDescent="0.25">
      <c r="A81" s="92">
        <v>74</v>
      </c>
      <c r="B81" s="93">
        <v>10.86</v>
      </c>
      <c r="C81" s="93">
        <v>3.68</v>
      </c>
      <c r="D81" s="93">
        <v>1.84</v>
      </c>
    </row>
    <row r="82" spans="1:4" x14ac:dyDescent="0.25">
      <c r="A82" s="92">
        <v>75</v>
      </c>
      <c r="B82" s="93">
        <v>10.27</v>
      </c>
      <c r="C82" s="93">
        <v>3.51</v>
      </c>
      <c r="D82" s="93">
        <v>1.67</v>
      </c>
    </row>
    <row r="83" spans="1:4" x14ac:dyDescent="0.25">
      <c r="A83" s="92">
        <v>76</v>
      </c>
      <c r="B83" s="93">
        <v>9.68</v>
      </c>
      <c r="C83" s="93">
        <v>3.44</v>
      </c>
      <c r="D83" s="93">
        <v>1.52</v>
      </c>
    </row>
    <row r="84" spans="1:4" x14ac:dyDescent="0.25">
      <c r="A84" s="92">
        <v>77</v>
      </c>
      <c r="B84" s="93">
        <v>9.11</v>
      </c>
      <c r="C84" s="93">
        <v>3.38</v>
      </c>
      <c r="D84" s="93">
        <v>1.38</v>
      </c>
    </row>
    <row r="85" spans="1:4" x14ac:dyDescent="0.25">
      <c r="A85" s="92">
        <v>78</v>
      </c>
      <c r="B85" s="93">
        <v>8.5500000000000007</v>
      </c>
      <c r="C85" s="93">
        <v>3.3</v>
      </c>
      <c r="D85" s="93">
        <v>1.24</v>
      </c>
    </row>
    <row r="86" spans="1:4" x14ac:dyDescent="0.25">
      <c r="A86" s="92">
        <v>79</v>
      </c>
      <c r="B86" s="93">
        <v>8</v>
      </c>
      <c r="C86" s="93">
        <v>3.02</v>
      </c>
      <c r="D86" s="93">
        <v>1.1000000000000001</v>
      </c>
    </row>
    <row r="87" spans="1:4" x14ac:dyDescent="0.25">
      <c r="A87" s="92">
        <v>80</v>
      </c>
      <c r="B87" s="93">
        <v>7.47</v>
      </c>
      <c r="C87" s="93">
        <v>2.74</v>
      </c>
      <c r="D87" s="93">
        <v>0.97</v>
      </c>
    </row>
    <row r="88" spans="1:4" x14ac:dyDescent="0.25">
      <c r="A88" s="92">
        <v>81</v>
      </c>
      <c r="B88" s="93">
        <v>6.96</v>
      </c>
      <c r="C88" s="93">
        <v>2.65</v>
      </c>
      <c r="D88" s="93">
        <v>0.86</v>
      </c>
    </row>
    <row r="89" spans="1:4" x14ac:dyDescent="0.25">
      <c r="A89" s="92">
        <v>82</v>
      </c>
      <c r="B89" s="93">
        <v>6.47</v>
      </c>
      <c r="C89" s="93">
        <v>2.56</v>
      </c>
      <c r="D89" s="93">
        <v>0.77</v>
      </c>
    </row>
    <row r="90" spans="1:4" x14ac:dyDescent="0.25">
      <c r="A90" s="92">
        <v>83</v>
      </c>
      <c r="B90" s="93">
        <v>6</v>
      </c>
      <c r="C90" s="93">
        <v>2.46</v>
      </c>
      <c r="D90" s="93">
        <v>0.68</v>
      </c>
    </row>
    <row r="91" spans="1:4" x14ac:dyDescent="0.25">
      <c r="A91" s="92">
        <v>84</v>
      </c>
      <c r="B91" s="93">
        <v>5.55</v>
      </c>
      <c r="C91" s="93">
        <v>2.14</v>
      </c>
      <c r="D91" s="93">
        <v>0.57999999999999996</v>
      </c>
    </row>
    <row r="92" spans="1:4" x14ac:dyDescent="0.25">
      <c r="A92" s="92">
        <v>85</v>
      </c>
      <c r="B92" s="93">
        <v>5.13</v>
      </c>
      <c r="C92" s="93">
        <v>1.83</v>
      </c>
      <c r="D92" s="93">
        <v>0.49</v>
      </c>
    </row>
  </sheetData>
  <sheetProtection algorithmName="SHA-512" hashValue="y8sh+KymO29O9/waC7Ib0HqejqwILBKQqA0egk7STx4Q0u8Z00nEUEIwVIp49LpMrXnincoLhM/bpMhiLY8fBA==" saltValue="X3qtstIa9zS1DiJ+MQbY+Q==" spinCount="100000" sheet="1" objects="1" scenarios="1"/>
  <mergeCells count="1">
    <mergeCell ref="B21:D21"/>
  </mergeCells>
  <conditionalFormatting sqref="A6:A16 A18:A20">
    <cfRule type="expression" dxfId="899" priority="21" stopIfTrue="1">
      <formula>MOD(ROW(),2)=0</formula>
    </cfRule>
    <cfRule type="expression" dxfId="898" priority="22" stopIfTrue="1">
      <formula>MOD(ROW(),2)&lt;&gt;0</formula>
    </cfRule>
  </conditionalFormatting>
  <conditionalFormatting sqref="B6:D16 C18:D20 B17">
    <cfRule type="expression" dxfId="897" priority="23" stopIfTrue="1">
      <formula>MOD(ROW(),2)=0</formula>
    </cfRule>
    <cfRule type="expression" dxfId="896" priority="24" stopIfTrue="1">
      <formula>MOD(ROW(),2)&lt;&gt;0</formula>
    </cfRule>
  </conditionalFormatting>
  <conditionalFormatting sqref="A26:A92">
    <cfRule type="expression" dxfId="895" priority="13" stopIfTrue="1">
      <formula>MOD(ROW(),2)=0</formula>
    </cfRule>
    <cfRule type="expression" dxfId="894" priority="14" stopIfTrue="1">
      <formula>MOD(ROW(),2)&lt;&gt;0</formula>
    </cfRule>
  </conditionalFormatting>
  <conditionalFormatting sqref="B26:D92">
    <cfRule type="expression" dxfId="893" priority="15" stopIfTrue="1">
      <formula>MOD(ROW(),2)=0</formula>
    </cfRule>
    <cfRule type="expression" dxfId="892" priority="16" stopIfTrue="1">
      <formula>MOD(ROW(),2)&lt;&gt;0</formula>
    </cfRule>
  </conditionalFormatting>
  <conditionalFormatting sqref="B18:B20">
    <cfRule type="expression" dxfId="891" priority="11" stopIfTrue="1">
      <formula>MOD(ROW(),2)=0</formula>
    </cfRule>
    <cfRule type="expression" dxfId="890" priority="12" stopIfTrue="1">
      <formula>MOD(ROW(),2)&lt;&gt;0</formula>
    </cfRule>
  </conditionalFormatting>
  <conditionalFormatting sqref="C17:D17">
    <cfRule type="expression" dxfId="889" priority="9" stopIfTrue="1">
      <formula>MOD(ROW(),2)=0</formula>
    </cfRule>
    <cfRule type="expression" dxfId="888" priority="10" stopIfTrue="1">
      <formula>MOD(ROW(),2)&lt;&gt;0</formula>
    </cfRule>
  </conditionalFormatting>
  <conditionalFormatting sqref="A17">
    <cfRule type="expression" dxfId="887" priority="7" stopIfTrue="1">
      <formula>MOD(ROW(),2)=0</formula>
    </cfRule>
    <cfRule type="expression" dxfId="886" priority="8" stopIfTrue="1">
      <formula>MOD(ROW(),2)&lt;&gt;0</formula>
    </cfRule>
  </conditionalFormatting>
  <conditionalFormatting sqref="A21">
    <cfRule type="expression" dxfId="885" priority="3" stopIfTrue="1">
      <formula>MOD(ROW(),2)=0</formula>
    </cfRule>
    <cfRule type="expression" dxfId="884" priority="4" stopIfTrue="1">
      <formula>MOD(ROW(),2)&lt;&gt;0</formula>
    </cfRule>
  </conditionalFormatting>
  <conditionalFormatting sqref="B21">
    <cfRule type="expression" dxfId="883" priority="1" stopIfTrue="1">
      <formula>MOD(ROW(),2)=0</formula>
    </cfRule>
    <cfRule type="expression" dxfId="88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51"/>
  <dimension ref="A1:I92"/>
  <sheetViews>
    <sheetView showGridLines="0" zoomScale="85" zoomScaleNormal="85" workbookViewId="0">
      <selection activeCell="B15" sqref="B15"/>
    </sheetView>
  </sheetViews>
  <sheetFormatPr defaultColWidth="10" defaultRowHeight="13.2" x14ac:dyDescent="0.25"/>
  <cols>
    <col min="1" max="1" width="31.88671875" style="27" customWidth="1"/>
    <col min="2" max="4" width="22.88671875" style="27" customWidth="1"/>
    <col min="5"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Fire_S - Consolidated Factor Spreadsheet</v>
      </c>
      <c r="B2" s="43"/>
      <c r="C2" s="43"/>
      <c r="D2" s="43"/>
      <c r="E2" s="43"/>
      <c r="F2" s="43"/>
      <c r="G2" s="43"/>
      <c r="H2" s="43"/>
      <c r="I2" s="43"/>
    </row>
    <row r="3" spans="1:9" ht="15.6" x14ac:dyDescent="0.3">
      <c r="A3" s="44" t="str">
        <f>TABLE_FACTOR_TYPE&amp;" - x-"&amp;TABLE_SERIES_NUMBER</f>
        <v>PenCE - x-308</v>
      </c>
      <c r="B3" s="43"/>
      <c r="C3" s="43"/>
      <c r="D3" s="43"/>
      <c r="E3" s="43"/>
      <c r="F3" s="43"/>
      <c r="G3" s="43"/>
      <c r="H3" s="43"/>
      <c r="I3" s="43"/>
    </row>
    <row r="4" spans="1:9" x14ac:dyDescent="0.25">
      <c r="A4" s="45"/>
    </row>
    <row r="6" spans="1:9" x14ac:dyDescent="0.25">
      <c r="A6" s="77" t="s">
        <v>573</v>
      </c>
      <c r="B6" s="79" t="s">
        <v>574</v>
      </c>
      <c r="C6" s="79"/>
      <c r="D6" s="79"/>
    </row>
    <row r="7" spans="1:9" x14ac:dyDescent="0.25">
      <c r="A7" s="78" t="s">
        <v>575</v>
      </c>
      <c r="B7" s="80" t="s">
        <v>82</v>
      </c>
      <c r="C7" s="80"/>
      <c r="D7" s="80"/>
    </row>
    <row r="8" spans="1:9" x14ac:dyDescent="0.25">
      <c r="A8" s="78" t="s">
        <v>285</v>
      </c>
      <c r="B8" s="80">
        <v>2006</v>
      </c>
      <c r="C8" s="80"/>
      <c r="D8" s="80"/>
    </row>
    <row r="9" spans="1:9" x14ac:dyDescent="0.25">
      <c r="A9" s="78" t="s">
        <v>286</v>
      </c>
      <c r="B9" s="80" t="s">
        <v>370</v>
      </c>
      <c r="C9" s="80"/>
      <c r="D9" s="80"/>
    </row>
    <row r="10" spans="1:9" ht="26.4" x14ac:dyDescent="0.25">
      <c r="A10" s="78" t="s">
        <v>6</v>
      </c>
      <c r="B10" s="80" t="s">
        <v>379</v>
      </c>
      <c r="C10" s="80"/>
      <c r="D10" s="80"/>
    </row>
    <row r="11" spans="1:9" x14ac:dyDescent="0.25">
      <c r="A11" s="78" t="s">
        <v>287</v>
      </c>
      <c r="B11" s="80" t="s">
        <v>314</v>
      </c>
      <c r="C11" s="80"/>
      <c r="D11" s="80"/>
    </row>
    <row r="12" spans="1:9" x14ac:dyDescent="0.25">
      <c r="A12" s="78" t="s">
        <v>288</v>
      </c>
      <c r="B12" s="80" t="s">
        <v>305</v>
      </c>
      <c r="C12" s="80"/>
      <c r="D12" s="80"/>
    </row>
    <row r="13" spans="1:9" x14ac:dyDescent="0.25">
      <c r="A13" s="78" t="s">
        <v>582</v>
      </c>
      <c r="B13" s="80">
        <v>1</v>
      </c>
      <c r="C13" s="80"/>
      <c r="D13" s="80"/>
    </row>
    <row r="14" spans="1:9" x14ac:dyDescent="0.25">
      <c r="A14" s="78" t="s">
        <v>290</v>
      </c>
      <c r="B14" s="80">
        <v>308</v>
      </c>
      <c r="C14" s="80"/>
      <c r="D14" s="80"/>
    </row>
    <row r="15" spans="1:9" x14ac:dyDescent="0.25">
      <c r="A15" s="78" t="s">
        <v>585</v>
      </c>
      <c r="B15" s="80" t="s">
        <v>689</v>
      </c>
      <c r="C15" s="80"/>
      <c r="D15" s="80"/>
    </row>
    <row r="16" spans="1:9" x14ac:dyDescent="0.25">
      <c r="A16" s="78" t="s">
        <v>292</v>
      </c>
      <c r="B16" s="80" t="s">
        <v>384</v>
      </c>
      <c r="C16" s="80"/>
      <c r="D16" s="80"/>
    </row>
    <row r="17" spans="1:4" ht="51" customHeight="1" x14ac:dyDescent="0.25">
      <c r="A17" s="78" t="s">
        <v>657</v>
      </c>
      <c r="B17" s="80" t="s">
        <v>387</v>
      </c>
      <c r="C17" s="80"/>
      <c r="D17" s="80"/>
    </row>
    <row r="18" spans="1:4" x14ac:dyDescent="0.25">
      <c r="A18" s="78" t="s">
        <v>589</v>
      </c>
      <c r="B18" s="87">
        <v>45070</v>
      </c>
      <c r="C18" s="80"/>
      <c r="D18" s="80"/>
    </row>
    <row r="19" spans="1:4" x14ac:dyDescent="0.25">
      <c r="A19" s="78" t="s">
        <v>295</v>
      </c>
      <c r="B19" s="87">
        <v>45014</v>
      </c>
      <c r="C19" s="80"/>
      <c r="D19" s="80"/>
    </row>
    <row r="20" spans="1:4" x14ac:dyDescent="0.25">
      <c r="A20" s="78" t="s">
        <v>297</v>
      </c>
      <c r="B20" s="80" t="s">
        <v>310</v>
      </c>
      <c r="C20" s="80"/>
      <c r="D20" s="80"/>
    </row>
    <row r="21" spans="1:4" x14ac:dyDescent="0.25">
      <c r="A21" s="168" t="s">
        <v>658</v>
      </c>
      <c r="B21" s="184" t="s">
        <v>309</v>
      </c>
      <c r="C21" s="184"/>
      <c r="D21" s="184"/>
    </row>
    <row r="23" spans="1:4" x14ac:dyDescent="0.25">
      <c r="B23" s="95" t="str">
        <f>HYPERLINK("#'Factor List'!A1","Back to Factor List")</f>
        <v>Back to Factor List</v>
      </c>
    </row>
    <row r="24" spans="1:4" x14ac:dyDescent="0.25">
      <c r="B24" s="95" t="str">
        <f>HYPERLINK("#'Assumptions'!A1","Assumptions")</f>
        <v>Assumptions</v>
      </c>
    </row>
    <row r="26" spans="1:4" ht="40.5" customHeight="1" x14ac:dyDescent="0.25">
      <c r="A26" s="91" t="s">
        <v>659</v>
      </c>
      <c r="B26" s="91" t="s">
        <v>680</v>
      </c>
      <c r="C26" s="91" t="s">
        <v>661</v>
      </c>
      <c r="D26" s="91" t="s">
        <v>682</v>
      </c>
    </row>
    <row r="27" spans="1:4" x14ac:dyDescent="0.25">
      <c r="A27" s="92">
        <v>20</v>
      </c>
      <c r="B27" s="93">
        <v>39.159999999999997</v>
      </c>
      <c r="C27" s="93">
        <v>2.7</v>
      </c>
      <c r="D27" s="93"/>
    </row>
    <row r="28" spans="1:4" x14ac:dyDescent="0.25">
      <c r="A28" s="92">
        <v>21</v>
      </c>
      <c r="B28" s="93">
        <v>38.79</v>
      </c>
      <c r="C28" s="93">
        <v>2.75</v>
      </c>
      <c r="D28" s="93"/>
    </row>
    <row r="29" spans="1:4" x14ac:dyDescent="0.25">
      <c r="A29" s="92">
        <v>22</v>
      </c>
      <c r="B29" s="93">
        <v>38.42</v>
      </c>
      <c r="C29" s="93">
        <v>2.79</v>
      </c>
      <c r="D29" s="93"/>
    </row>
    <row r="30" spans="1:4" x14ac:dyDescent="0.25">
      <c r="A30" s="92">
        <v>23</v>
      </c>
      <c r="B30" s="93">
        <v>38.04</v>
      </c>
      <c r="C30" s="93">
        <v>2.83</v>
      </c>
      <c r="D30" s="93"/>
    </row>
    <row r="31" spans="1:4" x14ac:dyDescent="0.25">
      <c r="A31" s="92">
        <v>24</v>
      </c>
      <c r="B31" s="93">
        <v>37.659999999999997</v>
      </c>
      <c r="C31" s="93">
        <v>2.88</v>
      </c>
      <c r="D31" s="93"/>
    </row>
    <row r="32" spans="1:4" x14ac:dyDescent="0.25">
      <c r="A32" s="92">
        <v>25</v>
      </c>
      <c r="B32" s="93">
        <v>37.270000000000003</v>
      </c>
      <c r="C32" s="93">
        <v>2.92</v>
      </c>
      <c r="D32" s="93"/>
    </row>
    <row r="33" spans="1:4" x14ac:dyDescent="0.25">
      <c r="A33" s="92">
        <v>26</v>
      </c>
      <c r="B33" s="93">
        <v>36.869999999999997</v>
      </c>
      <c r="C33" s="93">
        <v>2.96</v>
      </c>
      <c r="D33" s="93"/>
    </row>
    <row r="34" spans="1:4" x14ac:dyDescent="0.25">
      <c r="A34" s="92">
        <v>27</v>
      </c>
      <c r="B34" s="93">
        <v>36.47</v>
      </c>
      <c r="C34" s="93">
        <v>3.01</v>
      </c>
      <c r="D34" s="93"/>
    </row>
    <row r="35" spans="1:4" x14ac:dyDescent="0.25">
      <c r="A35" s="92">
        <v>28</v>
      </c>
      <c r="B35" s="93">
        <v>36.06</v>
      </c>
      <c r="C35" s="93">
        <v>3.05</v>
      </c>
      <c r="D35" s="93"/>
    </row>
    <row r="36" spans="1:4" x14ac:dyDescent="0.25">
      <c r="A36" s="92">
        <v>29</v>
      </c>
      <c r="B36" s="93">
        <v>35.65</v>
      </c>
      <c r="C36" s="93">
        <v>3.1</v>
      </c>
      <c r="D36" s="93"/>
    </row>
    <row r="37" spans="1:4" x14ac:dyDescent="0.25">
      <c r="A37" s="92">
        <v>30</v>
      </c>
      <c r="B37" s="93">
        <v>35.229999999999997</v>
      </c>
      <c r="C37" s="93">
        <v>3.14</v>
      </c>
      <c r="D37" s="93"/>
    </row>
    <row r="38" spans="1:4" x14ac:dyDescent="0.25">
      <c r="A38" s="92">
        <v>31</v>
      </c>
      <c r="B38" s="93">
        <v>34.799999999999997</v>
      </c>
      <c r="C38" s="93">
        <v>3.18</v>
      </c>
      <c r="D38" s="93"/>
    </row>
    <row r="39" spans="1:4" x14ac:dyDescent="0.25">
      <c r="A39" s="92">
        <v>32</v>
      </c>
      <c r="B39" s="93">
        <v>34.369999999999997</v>
      </c>
      <c r="C39" s="93">
        <v>3.23</v>
      </c>
      <c r="D39" s="93"/>
    </row>
    <row r="40" spans="1:4" x14ac:dyDescent="0.25">
      <c r="A40" s="92">
        <v>33</v>
      </c>
      <c r="B40" s="93">
        <v>33.93</v>
      </c>
      <c r="C40" s="93">
        <v>3.27</v>
      </c>
      <c r="D40" s="93"/>
    </row>
    <row r="41" spans="1:4" x14ac:dyDescent="0.25">
      <c r="A41" s="92">
        <v>34</v>
      </c>
      <c r="B41" s="93">
        <v>33.479999999999997</v>
      </c>
      <c r="C41" s="93">
        <v>3.31</v>
      </c>
      <c r="D41" s="93"/>
    </row>
    <row r="42" spans="1:4" x14ac:dyDescent="0.25">
      <c r="A42" s="92">
        <v>35</v>
      </c>
      <c r="B42" s="93">
        <v>33.03</v>
      </c>
      <c r="C42" s="93">
        <v>3.35</v>
      </c>
      <c r="D42" s="93"/>
    </row>
    <row r="43" spans="1:4" x14ac:dyDescent="0.25">
      <c r="A43" s="92">
        <v>36</v>
      </c>
      <c r="B43" s="93">
        <v>32.57</v>
      </c>
      <c r="C43" s="93">
        <v>3.39</v>
      </c>
      <c r="D43" s="93"/>
    </row>
    <row r="44" spans="1:4" x14ac:dyDescent="0.25">
      <c r="A44" s="92">
        <v>37</v>
      </c>
      <c r="B44" s="93">
        <v>32.11</v>
      </c>
      <c r="C44" s="93">
        <v>3.43</v>
      </c>
      <c r="D44" s="93"/>
    </row>
    <row r="45" spans="1:4" x14ac:dyDescent="0.25">
      <c r="A45" s="92">
        <v>38</v>
      </c>
      <c r="B45" s="93">
        <v>31.63</v>
      </c>
      <c r="C45" s="93">
        <v>3.47</v>
      </c>
      <c r="D45" s="93"/>
    </row>
    <row r="46" spans="1:4" x14ac:dyDescent="0.25">
      <c r="A46" s="92">
        <v>39</v>
      </c>
      <c r="B46" s="93">
        <v>31.15</v>
      </c>
      <c r="C46" s="93">
        <v>3.51</v>
      </c>
      <c r="D46" s="93"/>
    </row>
    <row r="47" spans="1:4" x14ac:dyDescent="0.25">
      <c r="A47" s="92">
        <v>40</v>
      </c>
      <c r="B47" s="93">
        <v>30.67</v>
      </c>
      <c r="C47" s="93">
        <v>3.55</v>
      </c>
      <c r="D47" s="93"/>
    </row>
    <row r="48" spans="1:4" x14ac:dyDescent="0.25">
      <c r="A48" s="92">
        <v>41</v>
      </c>
      <c r="B48" s="93">
        <v>30.18</v>
      </c>
      <c r="C48" s="93">
        <v>3.59</v>
      </c>
      <c r="D48" s="93"/>
    </row>
    <row r="49" spans="1:4" x14ac:dyDescent="0.25">
      <c r="A49" s="92">
        <v>42</v>
      </c>
      <c r="B49" s="93">
        <v>29.68</v>
      </c>
      <c r="C49" s="93">
        <v>3.63</v>
      </c>
      <c r="D49" s="93"/>
    </row>
    <row r="50" spans="1:4" x14ac:dyDescent="0.25">
      <c r="A50" s="92">
        <v>43</v>
      </c>
      <c r="B50" s="93">
        <v>29.17</v>
      </c>
      <c r="C50" s="93">
        <v>3.67</v>
      </c>
      <c r="D50" s="93"/>
    </row>
    <row r="51" spans="1:4" x14ac:dyDescent="0.25">
      <c r="A51" s="92">
        <v>44</v>
      </c>
      <c r="B51" s="93">
        <v>28.66</v>
      </c>
      <c r="C51" s="93">
        <v>3.7</v>
      </c>
      <c r="D51" s="93"/>
    </row>
    <row r="52" spans="1:4" x14ac:dyDescent="0.25">
      <c r="A52" s="92">
        <v>45</v>
      </c>
      <c r="B52" s="93">
        <v>28.14</v>
      </c>
      <c r="C52" s="93">
        <v>3.73</v>
      </c>
      <c r="D52" s="93"/>
    </row>
    <row r="53" spans="1:4" x14ac:dyDescent="0.25">
      <c r="A53" s="92">
        <v>46</v>
      </c>
      <c r="B53" s="93">
        <v>27.62</v>
      </c>
      <c r="C53" s="93">
        <v>3.77</v>
      </c>
      <c r="D53" s="93"/>
    </row>
    <row r="54" spans="1:4" x14ac:dyDescent="0.25">
      <c r="A54" s="92">
        <v>47</v>
      </c>
      <c r="B54" s="93">
        <v>27.09</v>
      </c>
      <c r="C54" s="93">
        <v>3.8</v>
      </c>
      <c r="D54" s="93"/>
    </row>
    <row r="55" spans="1:4" x14ac:dyDescent="0.25">
      <c r="A55" s="92">
        <v>48</v>
      </c>
      <c r="B55" s="93">
        <v>26.55</v>
      </c>
      <c r="C55" s="93">
        <v>3.83</v>
      </c>
      <c r="D55" s="93"/>
    </row>
    <row r="56" spans="1:4" x14ac:dyDescent="0.25">
      <c r="A56" s="92">
        <v>49</v>
      </c>
      <c r="B56" s="93">
        <v>26.01</v>
      </c>
      <c r="C56" s="93">
        <v>3.86</v>
      </c>
      <c r="D56" s="93"/>
    </row>
    <row r="57" spans="1:4" x14ac:dyDescent="0.25">
      <c r="A57" s="92">
        <v>50</v>
      </c>
      <c r="B57" s="93">
        <v>25.46</v>
      </c>
      <c r="C57" s="93">
        <v>3.89</v>
      </c>
      <c r="D57" s="93"/>
    </row>
    <row r="58" spans="1:4" x14ac:dyDescent="0.25">
      <c r="A58" s="92">
        <v>51</v>
      </c>
      <c r="B58" s="93">
        <v>24.9</v>
      </c>
      <c r="C58" s="93">
        <v>3.92</v>
      </c>
      <c r="D58" s="93"/>
    </row>
    <row r="59" spans="1:4" x14ac:dyDescent="0.25">
      <c r="A59" s="92">
        <v>52</v>
      </c>
      <c r="B59" s="93">
        <v>24.34</v>
      </c>
      <c r="C59" s="93">
        <v>3.95</v>
      </c>
      <c r="D59" s="93"/>
    </row>
    <row r="60" spans="1:4" x14ac:dyDescent="0.25">
      <c r="A60" s="92">
        <v>53</v>
      </c>
      <c r="B60" s="93">
        <v>23.76</v>
      </c>
      <c r="C60" s="93">
        <v>3.98</v>
      </c>
      <c r="D60" s="93"/>
    </row>
    <row r="61" spans="1:4" x14ac:dyDescent="0.25">
      <c r="A61" s="92">
        <v>54</v>
      </c>
      <c r="B61" s="93">
        <v>23.18</v>
      </c>
      <c r="C61" s="93">
        <v>4</v>
      </c>
      <c r="D61" s="93"/>
    </row>
    <row r="62" spans="1:4" x14ac:dyDescent="0.25">
      <c r="A62" s="92">
        <v>55</v>
      </c>
      <c r="B62" s="93">
        <v>22.6</v>
      </c>
      <c r="C62" s="93">
        <v>4.03</v>
      </c>
      <c r="D62" s="93"/>
    </row>
    <row r="63" spans="1:4" x14ac:dyDescent="0.25">
      <c r="A63" s="92">
        <v>56</v>
      </c>
      <c r="B63" s="93">
        <v>22.01</v>
      </c>
      <c r="C63" s="93">
        <v>4.05</v>
      </c>
      <c r="D63" s="93"/>
    </row>
    <row r="64" spans="1:4" x14ac:dyDescent="0.25">
      <c r="A64" s="92">
        <v>57</v>
      </c>
      <c r="B64" s="93">
        <v>21.41</v>
      </c>
      <c r="C64" s="93">
        <v>4.07</v>
      </c>
      <c r="D64" s="93"/>
    </row>
    <row r="65" spans="1:4" x14ac:dyDescent="0.25">
      <c r="A65" s="92">
        <v>58</v>
      </c>
      <c r="B65" s="93">
        <v>20.8</v>
      </c>
      <c r="C65" s="93">
        <v>4.0999999999999996</v>
      </c>
      <c r="D65" s="93"/>
    </row>
    <row r="66" spans="1:4" x14ac:dyDescent="0.25">
      <c r="A66" s="92">
        <v>59</v>
      </c>
      <c r="B66" s="93">
        <v>20.190000000000001</v>
      </c>
      <c r="C66" s="93">
        <v>4.1100000000000003</v>
      </c>
      <c r="D66" s="93"/>
    </row>
    <row r="67" spans="1:4" x14ac:dyDescent="0.25">
      <c r="A67" s="92">
        <v>60</v>
      </c>
      <c r="B67" s="93">
        <v>19.579999999999998</v>
      </c>
      <c r="C67" s="93">
        <v>4.13</v>
      </c>
      <c r="D67" s="93"/>
    </row>
    <row r="68" spans="1:4" x14ac:dyDescent="0.25">
      <c r="A68" s="92">
        <v>61</v>
      </c>
      <c r="B68" s="93">
        <v>18.96</v>
      </c>
      <c r="C68" s="93">
        <v>4.1399999999999997</v>
      </c>
      <c r="D68" s="93"/>
    </row>
    <row r="69" spans="1:4" x14ac:dyDescent="0.25">
      <c r="A69" s="92">
        <v>62</v>
      </c>
      <c r="B69" s="93">
        <v>18.329999999999998</v>
      </c>
      <c r="C69" s="93">
        <v>4.16</v>
      </c>
      <c r="D69" s="93"/>
    </row>
    <row r="70" spans="1:4" x14ac:dyDescent="0.25">
      <c r="A70" s="92">
        <v>63</v>
      </c>
      <c r="B70" s="93">
        <v>17.71</v>
      </c>
      <c r="C70" s="93">
        <v>4.16</v>
      </c>
      <c r="D70" s="93"/>
    </row>
    <row r="71" spans="1:4" x14ac:dyDescent="0.25">
      <c r="A71" s="92">
        <v>64</v>
      </c>
      <c r="B71" s="93">
        <v>17.079999999999998</v>
      </c>
      <c r="C71" s="93">
        <v>4.16</v>
      </c>
      <c r="D71" s="93"/>
    </row>
    <row r="72" spans="1:4" x14ac:dyDescent="0.25">
      <c r="A72" s="92">
        <v>65</v>
      </c>
      <c r="B72" s="93">
        <v>16.45</v>
      </c>
      <c r="C72" s="93">
        <v>4.16</v>
      </c>
      <c r="D72" s="93"/>
    </row>
    <row r="73" spans="1:4" x14ac:dyDescent="0.25">
      <c r="A73" s="92">
        <v>66</v>
      </c>
      <c r="B73" s="93">
        <v>15.83</v>
      </c>
      <c r="C73" s="93">
        <v>4.1500000000000004</v>
      </c>
      <c r="D73" s="93"/>
    </row>
    <row r="74" spans="1:4" x14ac:dyDescent="0.25">
      <c r="A74" s="92">
        <v>67</v>
      </c>
      <c r="B74" s="93">
        <v>15.2</v>
      </c>
      <c r="C74" s="93">
        <v>4.1399999999999997</v>
      </c>
      <c r="D74" s="93"/>
    </row>
    <row r="75" spans="1:4" x14ac:dyDescent="0.25">
      <c r="A75" s="92">
        <v>68</v>
      </c>
      <c r="B75" s="93">
        <v>14.57</v>
      </c>
      <c r="C75" s="93">
        <v>4.12</v>
      </c>
      <c r="D75" s="93"/>
    </row>
    <row r="76" spans="1:4" x14ac:dyDescent="0.25">
      <c r="A76" s="92">
        <v>69</v>
      </c>
      <c r="B76" s="93">
        <v>13.94</v>
      </c>
      <c r="C76" s="93">
        <v>4.05</v>
      </c>
      <c r="D76" s="93">
        <v>2.6</v>
      </c>
    </row>
    <row r="77" spans="1:4" x14ac:dyDescent="0.25">
      <c r="A77" s="92">
        <v>70</v>
      </c>
      <c r="B77" s="93">
        <v>13.32</v>
      </c>
      <c r="C77" s="93">
        <v>3.97</v>
      </c>
      <c r="D77" s="93">
        <v>2.41</v>
      </c>
    </row>
    <row r="78" spans="1:4" x14ac:dyDescent="0.25">
      <c r="A78" s="92">
        <v>71</v>
      </c>
      <c r="B78" s="93">
        <v>12.7</v>
      </c>
      <c r="C78" s="93">
        <v>3.94</v>
      </c>
      <c r="D78" s="93">
        <v>2.2200000000000002</v>
      </c>
    </row>
    <row r="79" spans="1:4" x14ac:dyDescent="0.25">
      <c r="A79" s="92">
        <v>72</v>
      </c>
      <c r="B79" s="93">
        <v>12.08</v>
      </c>
      <c r="C79" s="93">
        <v>3.9</v>
      </c>
      <c r="D79" s="93">
        <v>2.04</v>
      </c>
    </row>
    <row r="80" spans="1:4" x14ac:dyDescent="0.25">
      <c r="A80" s="92">
        <v>73</v>
      </c>
      <c r="B80" s="93">
        <v>11.47</v>
      </c>
      <c r="C80" s="93">
        <v>3.86</v>
      </c>
      <c r="D80" s="93">
        <v>1.87</v>
      </c>
    </row>
    <row r="81" spans="1:4" x14ac:dyDescent="0.25">
      <c r="A81" s="92">
        <v>74</v>
      </c>
      <c r="B81" s="93">
        <v>10.86</v>
      </c>
      <c r="C81" s="93">
        <v>3.68</v>
      </c>
      <c r="D81" s="93">
        <v>1.7</v>
      </c>
    </row>
    <row r="82" spans="1:4" x14ac:dyDescent="0.25">
      <c r="A82" s="92">
        <v>75</v>
      </c>
      <c r="B82" s="93">
        <v>10.27</v>
      </c>
      <c r="C82" s="93">
        <v>3.51</v>
      </c>
      <c r="D82" s="93">
        <v>1.55</v>
      </c>
    </row>
    <row r="83" spans="1:4" x14ac:dyDescent="0.25">
      <c r="A83" s="92">
        <v>76</v>
      </c>
      <c r="B83" s="93">
        <v>9.68</v>
      </c>
      <c r="C83" s="93">
        <v>3.44</v>
      </c>
      <c r="D83" s="93">
        <v>1.4</v>
      </c>
    </row>
    <row r="84" spans="1:4" x14ac:dyDescent="0.25">
      <c r="A84" s="92">
        <v>77</v>
      </c>
      <c r="B84" s="93">
        <v>9.11</v>
      </c>
      <c r="C84" s="93">
        <v>3.38</v>
      </c>
      <c r="D84" s="93">
        <v>1.26</v>
      </c>
    </row>
    <row r="85" spans="1:4" x14ac:dyDescent="0.25">
      <c r="A85" s="92">
        <v>78</v>
      </c>
      <c r="B85" s="93">
        <v>8.5500000000000007</v>
      </c>
      <c r="C85" s="93">
        <v>3.3</v>
      </c>
      <c r="D85" s="93">
        <v>1.1299999999999999</v>
      </c>
    </row>
    <row r="86" spans="1:4" x14ac:dyDescent="0.25">
      <c r="A86" s="92">
        <v>79</v>
      </c>
      <c r="B86" s="93">
        <v>8</v>
      </c>
      <c r="C86" s="93">
        <v>3.02</v>
      </c>
      <c r="D86" s="93">
        <v>1</v>
      </c>
    </row>
    <row r="87" spans="1:4" x14ac:dyDescent="0.25">
      <c r="A87" s="92">
        <v>80</v>
      </c>
      <c r="B87" s="93">
        <v>7.47</v>
      </c>
      <c r="C87" s="93">
        <v>2.74</v>
      </c>
      <c r="D87" s="93">
        <v>0.89</v>
      </c>
    </row>
    <row r="88" spans="1:4" x14ac:dyDescent="0.25">
      <c r="A88" s="92">
        <v>81</v>
      </c>
      <c r="B88" s="93">
        <v>6.96</v>
      </c>
      <c r="C88" s="93">
        <v>2.65</v>
      </c>
      <c r="D88" s="93">
        <v>0.78</v>
      </c>
    </row>
    <row r="89" spans="1:4" x14ac:dyDescent="0.25">
      <c r="A89" s="92">
        <v>82</v>
      </c>
      <c r="B89" s="93">
        <v>6.47</v>
      </c>
      <c r="C89" s="93">
        <v>2.56</v>
      </c>
      <c r="D89" s="93">
        <v>0.69</v>
      </c>
    </row>
    <row r="90" spans="1:4" x14ac:dyDescent="0.25">
      <c r="A90" s="92">
        <v>83</v>
      </c>
      <c r="B90" s="93">
        <v>6</v>
      </c>
      <c r="C90" s="93">
        <v>2.46</v>
      </c>
      <c r="D90" s="93">
        <v>0.6</v>
      </c>
    </row>
    <row r="91" spans="1:4" x14ac:dyDescent="0.25">
      <c r="A91" s="92">
        <v>84</v>
      </c>
      <c r="B91" s="93">
        <v>5.55</v>
      </c>
      <c r="C91" s="93">
        <v>2.14</v>
      </c>
      <c r="D91" s="93">
        <v>0.52</v>
      </c>
    </row>
    <row r="92" spans="1:4" x14ac:dyDescent="0.25">
      <c r="A92" s="92">
        <v>85</v>
      </c>
      <c r="B92" s="93">
        <v>5.13</v>
      </c>
      <c r="C92" s="93">
        <v>1.83</v>
      </c>
      <c r="D92" s="93">
        <v>0.45</v>
      </c>
    </row>
  </sheetData>
  <sheetProtection algorithmName="SHA-512" hashValue="Pajy7QH7bdwvxRcBsdIhV8zcAeEGxd8Hfva7Nigj3VxwtLnUNp2RoupnIM7biPERYFImXfEz31SH43E9ZrC9jA==" saltValue="J77VjV9S0aa5kIOFw9pR4w==" spinCount="100000" sheet="1" objects="1" scenarios="1"/>
  <mergeCells count="1">
    <mergeCell ref="B21:D21"/>
  </mergeCells>
  <conditionalFormatting sqref="A6:A16 A18:A20">
    <cfRule type="expression" dxfId="881" priority="21" stopIfTrue="1">
      <formula>MOD(ROW(),2)=0</formula>
    </cfRule>
    <cfRule type="expression" dxfId="880" priority="22" stopIfTrue="1">
      <formula>MOD(ROW(),2)&lt;&gt;0</formula>
    </cfRule>
  </conditionalFormatting>
  <conditionalFormatting sqref="B6:D16 C18:D20 B17">
    <cfRule type="expression" dxfId="879" priority="23" stopIfTrue="1">
      <formula>MOD(ROW(),2)=0</formula>
    </cfRule>
    <cfRule type="expression" dxfId="878" priority="24" stopIfTrue="1">
      <formula>MOD(ROW(),2)&lt;&gt;0</formula>
    </cfRule>
  </conditionalFormatting>
  <conditionalFormatting sqref="A26:A92">
    <cfRule type="expression" dxfId="877" priority="13" stopIfTrue="1">
      <formula>MOD(ROW(),2)=0</formula>
    </cfRule>
    <cfRule type="expression" dxfId="876" priority="14" stopIfTrue="1">
      <formula>MOD(ROW(),2)&lt;&gt;0</formula>
    </cfRule>
  </conditionalFormatting>
  <conditionalFormatting sqref="B26:D92">
    <cfRule type="expression" dxfId="875" priority="15" stopIfTrue="1">
      <formula>MOD(ROW(),2)=0</formula>
    </cfRule>
    <cfRule type="expression" dxfId="874" priority="16" stopIfTrue="1">
      <formula>MOD(ROW(),2)&lt;&gt;0</formula>
    </cfRule>
  </conditionalFormatting>
  <conditionalFormatting sqref="B18:B20">
    <cfRule type="expression" dxfId="873" priority="11" stopIfTrue="1">
      <formula>MOD(ROW(),2)=0</formula>
    </cfRule>
    <cfRule type="expression" dxfId="872" priority="12" stopIfTrue="1">
      <formula>MOD(ROW(),2)&lt;&gt;0</formula>
    </cfRule>
  </conditionalFormatting>
  <conditionalFormatting sqref="C17:D17">
    <cfRule type="expression" dxfId="871" priority="9" stopIfTrue="1">
      <formula>MOD(ROW(),2)=0</formula>
    </cfRule>
    <cfRule type="expression" dxfId="870" priority="10" stopIfTrue="1">
      <formula>MOD(ROW(),2)&lt;&gt;0</formula>
    </cfRule>
  </conditionalFormatting>
  <conditionalFormatting sqref="A17">
    <cfRule type="expression" dxfId="869" priority="7" stopIfTrue="1">
      <formula>MOD(ROW(),2)=0</formula>
    </cfRule>
    <cfRule type="expression" dxfId="868" priority="8" stopIfTrue="1">
      <formula>MOD(ROW(),2)&lt;&gt;0</formula>
    </cfRule>
  </conditionalFormatting>
  <conditionalFormatting sqref="A21">
    <cfRule type="expression" dxfId="867" priority="3" stopIfTrue="1">
      <formula>MOD(ROW(),2)=0</formula>
    </cfRule>
    <cfRule type="expression" dxfId="866" priority="4" stopIfTrue="1">
      <formula>MOD(ROW(),2)&lt;&gt;0</formula>
    </cfRule>
  </conditionalFormatting>
  <conditionalFormatting sqref="B21">
    <cfRule type="expression" dxfId="865" priority="1" stopIfTrue="1">
      <formula>MOD(ROW(),2)=0</formula>
    </cfRule>
    <cfRule type="expression" dxfId="86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52"/>
  <dimension ref="A1:I65"/>
  <sheetViews>
    <sheetView showGridLines="0" zoomScale="85" zoomScaleNormal="85" workbookViewId="0">
      <selection activeCell="B15" sqref="B15"/>
    </sheetView>
  </sheetViews>
  <sheetFormatPr defaultColWidth="10" defaultRowHeight="13.2" x14ac:dyDescent="0.25"/>
  <cols>
    <col min="1" max="1" width="31.88671875" style="27" customWidth="1"/>
    <col min="2" max="4" width="22.88671875" style="27" customWidth="1"/>
    <col min="5"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Fire_S - Consolidated Factor Spreadsheet</v>
      </c>
      <c r="B2" s="43"/>
      <c r="C2" s="43"/>
      <c r="D2" s="43"/>
      <c r="E2" s="43"/>
      <c r="F2" s="43"/>
      <c r="G2" s="43"/>
      <c r="H2" s="43"/>
      <c r="I2" s="43"/>
    </row>
    <row r="3" spans="1:9" ht="15.6" x14ac:dyDescent="0.3">
      <c r="A3" s="44" t="str">
        <f>TABLE_FACTOR_TYPE&amp;" - x-"&amp;TABLE_SERIES_NUMBER</f>
        <v>PenCE - x-309</v>
      </c>
      <c r="B3" s="43"/>
      <c r="C3" s="43"/>
      <c r="D3" s="43"/>
      <c r="E3" s="43"/>
      <c r="F3" s="43"/>
      <c r="G3" s="43"/>
      <c r="H3" s="43"/>
      <c r="I3" s="43"/>
    </row>
    <row r="4" spans="1:9" x14ac:dyDescent="0.25">
      <c r="A4" s="45"/>
    </row>
    <row r="6" spans="1:9" x14ac:dyDescent="0.25">
      <c r="A6" s="77" t="s">
        <v>573</v>
      </c>
      <c r="B6" s="79" t="s">
        <v>574</v>
      </c>
      <c r="C6" s="79"/>
      <c r="D6" s="79"/>
    </row>
    <row r="7" spans="1:9" x14ac:dyDescent="0.25">
      <c r="A7" s="78" t="s">
        <v>575</v>
      </c>
      <c r="B7" s="80" t="s">
        <v>82</v>
      </c>
      <c r="C7" s="80"/>
      <c r="D7" s="80"/>
    </row>
    <row r="8" spans="1:9" x14ac:dyDescent="0.25">
      <c r="A8" s="78" t="s">
        <v>285</v>
      </c>
      <c r="B8" s="80">
        <v>2015</v>
      </c>
      <c r="C8" s="80"/>
      <c r="D8" s="80"/>
    </row>
    <row r="9" spans="1:9" x14ac:dyDescent="0.25">
      <c r="A9" s="78" t="s">
        <v>286</v>
      </c>
      <c r="B9" s="80" t="s">
        <v>370</v>
      </c>
      <c r="C9" s="80"/>
      <c r="D9" s="80"/>
    </row>
    <row r="10" spans="1:9" ht="26.4" x14ac:dyDescent="0.25">
      <c r="A10" s="78" t="s">
        <v>6</v>
      </c>
      <c r="B10" s="80" t="s">
        <v>371</v>
      </c>
      <c r="C10" s="80"/>
      <c r="D10" s="80"/>
    </row>
    <row r="11" spans="1:9" x14ac:dyDescent="0.25">
      <c r="A11" s="78" t="s">
        <v>287</v>
      </c>
      <c r="B11" s="80" t="s">
        <v>304</v>
      </c>
      <c r="C11" s="80"/>
      <c r="D11" s="80"/>
    </row>
    <row r="12" spans="1:9" x14ac:dyDescent="0.25">
      <c r="A12" s="78" t="s">
        <v>288</v>
      </c>
      <c r="B12" s="80" t="s">
        <v>305</v>
      </c>
      <c r="C12" s="80"/>
      <c r="D12" s="80"/>
    </row>
    <row r="13" spans="1:9" x14ac:dyDescent="0.25">
      <c r="A13" s="78" t="s">
        <v>582</v>
      </c>
      <c r="B13" s="80">
        <v>0</v>
      </c>
      <c r="C13" s="80"/>
      <c r="D13" s="80"/>
    </row>
    <row r="14" spans="1:9" x14ac:dyDescent="0.25">
      <c r="A14" s="78" t="s">
        <v>290</v>
      </c>
      <c r="B14" s="80">
        <v>309</v>
      </c>
      <c r="C14" s="80"/>
      <c r="D14" s="80"/>
    </row>
    <row r="15" spans="1:9" x14ac:dyDescent="0.25">
      <c r="A15" s="78" t="s">
        <v>585</v>
      </c>
      <c r="B15" s="80" t="s">
        <v>690</v>
      </c>
      <c r="C15" s="80"/>
      <c r="D15" s="80"/>
    </row>
    <row r="16" spans="1:9" x14ac:dyDescent="0.25">
      <c r="A16" s="78" t="s">
        <v>292</v>
      </c>
      <c r="B16" s="80" t="s">
        <v>307</v>
      </c>
      <c r="C16" s="80"/>
      <c r="D16" s="80"/>
    </row>
    <row r="17" spans="1:4" ht="36.6" customHeight="1" x14ac:dyDescent="0.25">
      <c r="A17" s="78" t="s">
        <v>657</v>
      </c>
      <c r="B17" s="80" t="s">
        <v>396</v>
      </c>
      <c r="C17" s="80"/>
      <c r="D17" s="80"/>
    </row>
    <row r="18" spans="1:4" x14ac:dyDescent="0.25">
      <c r="A18" s="78" t="s">
        <v>589</v>
      </c>
      <c r="B18" s="87">
        <v>45070</v>
      </c>
      <c r="C18" s="80"/>
      <c r="D18" s="80"/>
    </row>
    <row r="19" spans="1:4" x14ac:dyDescent="0.25">
      <c r="A19" s="78" t="s">
        <v>295</v>
      </c>
      <c r="B19" s="87">
        <v>45014</v>
      </c>
      <c r="C19" s="80"/>
      <c r="D19" s="80"/>
    </row>
    <row r="20" spans="1:4" x14ac:dyDescent="0.25">
      <c r="A20" s="78" t="s">
        <v>297</v>
      </c>
      <c r="B20" s="80" t="s">
        <v>310</v>
      </c>
      <c r="C20" s="80"/>
      <c r="D20" s="80"/>
    </row>
    <row r="21" spans="1:4" x14ac:dyDescent="0.25">
      <c r="A21" s="168" t="s">
        <v>658</v>
      </c>
      <c r="B21" s="184" t="s">
        <v>309</v>
      </c>
      <c r="C21" s="184"/>
      <c r="D21" s="184"/>
    </row>
    <row r="23" spans="1:4" x14ac:dyDescent="0.25">
      <c r="B23" s="95" t="str">
        <f>HYPERLINK("#'Factor List'!A1","Back to Factor List")</f>
        <v>Back to Factor List</v>
      </c>
    </row>
    <row r="24" spans="1:4" x14ac:dyDescent="0.25">
      <c r="B24" s="95" t="str">
        <f>HYPERLINK("#'Assumptions'!A1","Assumptions")</f>
        <v>Assumptions</v>
      </c>
    </row>
    <row r="26" spans="1:4" ht="36" customHeight="1" x14ac:dyDescent="0.25">
      <c r="A26" s="91" t="s">
        <v>659</v>
      </c>
      <c r="B26" s="91" t="s">
        <v>680</v>
      </c>
      <c r="C26" s="91" t="s">
        <v>661</v>
      </c>
      <c r="D26" s="91" t="s">
        <v>682</v>
      </c>
    </row>
    <row r="27" spans="1:4" x14ac:dyDescent="0.25">
      <c r="A27" s="92">
        <v>55</v>
      </c>
      <c r="B27" s="93">
        <v>22.65</v>
      </c>
      <c r="C27" s="93">
        <v>4.03</v>
      </c>
      <c r="D27" s="93"/>
    </row>
    <row r="28" spans="1:4" x14ac:dyDescent="0.25">
      <c r="A28" s="92">
        <v>56</v>
      </c>
      <c r="B28" s="93">
        <v>22.06</v>
      </c>
      <c r="C28" s="93">
        <v>4.05</v>
      </c>
      <c r="D28" s="93"/>
    </row>
    <row r="29" spans="1:4" x14ac:dyDescent="0.25">
      <c r="A29" s="92">
        <v>57</v>
      </c>
      <c r="B29" s="93">
        <v>21.46</v>
      </c>
      <c r="C29" s="93">
        <v>4.07</v>
      </c>
      <c r="D29" s="93"/>
    </row>
    <row r="30" spans="1:4" x14ac:dyDescent="0.25">
      <c r="A30" s="92">
        <v>58</v>
      </c>
      <c r="B30" s="93">
        <v>20.87</v>
      </c>
      <c r="C30" s="93">
        <v>4.0999999999999996</v>
      </c>
      <c r="D30" s="93"/>
    </row>
    <row r="31" spans="1:4" x14ac:dyDescent="0.25">
      <c r="A31" s="92">
        <v>59</v>
      </c>
      <c r="B31" s="93">
        <v>20.260000000000002</v>
      </c>
      <c r="C31" s="93">
        <v>4.1100000000000003</v>
      </c>
      <c r="D31" s="93"/>
    </row>
    <row r="32" spans="1:4" x14ac:dyDescent="0.25">
      <c r="A32" s="92">
        <v>60</v>
      </c>
      <c r="B32" s="93">
        <v>19.64</v>
      </c>
      <c r="C32" s="93">
        <v>4.13</v>
      </c>
      <c r="D32" s="93"/>
    </row>
    <row r="33" spans="1:4" x14ac:dyDescent="0.25">
      <c r="A33" s="92">
        <v>61</v>
      </c>
      <c r="B33" s="93">
        <v>19</v>
      </c>
      <c r="C33" s="93">
        <v>4.1399999999999997</v>
      </c>
      <c r="D33" s="93"/>
    </row>
    <row r="34" spans="1:4" x14ac:dyDescent="0.25">
      <c r="A34" s="92">
        <v>62</v>
      </c>
      <c r="B34" s="93">
        <v>18.36</v>
      </c>
      <c r="C34" s="93">
        <v>4.16</v>
      </c>
      <c r="D34" s="93"/>
    </row>
    <row r="35" spans="1:4" x14ac:dyDescent="0.25">
      <c r="A35" s="92">
        <v>63</v>
      </c>
      <c r="B35" s="93">
        <v>17.72</v>
      </c>
      <c r="C35" s="93">
        <v>4.16</v>
      </c>
      <c r="D35" s="93"/>
    </row>
    <row r="36" spans="1:4" x14ac:dyDescent="0.25">
      <c r="A36" s="92">
        <v>64</v>
      </c>
      <c r="B36" s="93">
        <v>17.079999999999998</v>
      </c>
      <c r="C36" s="93">
        <v>4.16</v>
      </c>
      <c r="D36" s="93"/>
    </row>
    <row r="37" spans="1:4" x14ac:dyDescent="0.25">
      <c r="A37" s="92">
        <v>65</v>
      </c>
      <c r="B37" s="93">
        <v>16.45</v>
      </c>
      <c r="C37" s="93">
        <v>4.16</v>
      </c>
      <c r="D37" s="93"/>
    </row>
    <row r="38" spans="1:4" x14ac:dyDescent="0.25">
      <c r="A38" s="92">
        <v>66</v>
      </c>
      <c r="B38" s="93">
        <v>15.83</v>
      </c>
      <c r="C38" s="93">
        <v>4.1500000000000004</v>
      </c>
      <c r="D38" s="93"/>
    </row>
    <row r="39" spans="1:4" x14ac:dyDescent="0.25">
      <c r="A39" s="92">
        <v>67</v>
      </c>
      <c r="B39" s="93">
        <v>15.2</v>
      </c>
      <c r="C39" s="93">
        <v>4.1399999999999997</v>
      </c>
      <c r="D39" s="93"/>
    </row>
    <row r="40" spans="1:4" x14ac:dyDescent="0.25">
      <c r="A40" s="92">
        <v>68</v>
      </c>
      <c r="B40" s="93">
        <v>14.57</v>
      </c>
      <c r="C40" s="93">
        <v>4.12</v>
      </c>
      <c r="D40" s="93"/>
    </row>
    <row r="41" spans="1:4" x14ac:dyDescent="0.25">
      <c r="A41" s="92">
        <v>69</v>
      </c>
      <c r="B41" s="93">
        <v>13.94</v>
      </c>
      <c r="C41" s="93">
        <v>4.05</v>
      </c>
      <c r="D41" s="93">
        <v>2.77</v>
      </c>
    </row>
    <row r="42" spans="1:4" x14ac:dyDescent="0.25">
      <c r="A42" s="92">
        <v>70</v>
      </c>
      <c r="B42" s="93">
        <v>13.32</v>
      </c>
      <c r="C42" s="93">
        <v>3.97</v>
      </c>
      <c r="D42" s="93">
        <v>2.57</v>
      </c>
    </row>
    <row r="43" spans="1:4" x14ac:dyDescent="0.25">
      <c r="A43" s="92">
        <v>71</v>
      </c>
      <c r="B43" s="93">
        <v>12.7</v>
      </c>
      <c r="C43" s="93">
        <v>3.94</v>
      </c>
      <c r="D43" s="93">
        <v>2.38</v>
      </c>
    </row>
    <row r="44" spans="1:4" x14ac:dyDescent="0.25">
      <c r="A44" s="92">
        <v>72</v>
      </c>
      <c r="B44" s="93">
        <v>12.08</v>
      </c>
      <c r="C44" s="93">
        <v>3.9</v>
      </c>
      <c r="D44" s="93">
        <v>2.2000000000000002</v>
      </c>
    </row>
    <row r="45" spans="1:4" x14ac:dyDescent="0.25">
      <c r="A45" s="92">
        <v>73</v>
      </c>
      <c r="B45" s="93">
        <v>11.47</v>
      </c>
      <c r="C45" s="93">
        <v>3.86</v>
      </c>
      <c r="D45" s="93">
        <v>2.02</v>
      </c>
    </row>
    <row r="46" spans="1:4" x14ac:dyDescent="0.25">
      <c r="A46" s="92">
        <v>74</v>
      </c>
      <c r="B46" s="93">
        <v>10.86</v>
      </c>
      <c r="C46" s="93">
        <v>3.68</v>
      </c>
      <c r="D46" s="93">
        <v>1.84</v>
      </c>
    </row>
    <row r="47" spans="1:4" x14ac:dyDescent="0.25">
      <c r="A47" s="92">
        <v>75</v>
      </c>
      <c r="B47" s="93">
        <v>10.27</v>
      </c>
      <c r="C47" s="93">
        <v>3.51</v>
      </c>
      <c r="D47" s="93">
        <v>1.67</v>
      </c>
    </row>
    <row r="48" spans="1:4" x14ac:dyDescent="0.25">
      <c r="A48" s="92">
        <v>76</v>
      </c>
      <c r="B48" s="93">
        <v>9.68</v>
      </c>
      <c r="C48" s="93">
        <v>3.44</v>
      </c>
      <c r="D48" s="93">
        <v>1.52</v>
      </c>
    </row>
    <row r="49" spans="1:4" x14ac:dyDescent="0.25">
      <c r="A49" s="92">
        <v>77</v>
      </c>
      <c r="B49" s="93">
        <v>9.11</v>
      </c>
      <c r="C49" s="93">
        <v>3.38</v>
      </c>
      <c r="D49" s="93">
        <v>1.38</v>
      </c>
    </row>
    <row r="50" spans="1:4" x14ac:dyDescent="0.25">
      <c r="A50" s="92">
        <v>78</v>
      </c>
      <c r="B50" s="93">
        <v>8.5500000000000007</v>
      </c>
      <c r="C50" s="93">
        <v>3.3</v>
      </c>
      <c r="D50" s="93">
        <v>1.24</v>
      </c>
    </row>
    <row r="51" spans="1:4" x14ac:dyDescent="0.25">
      <c r="A51" s="92">
        <v>79</v>
      </c>
      <c r="B51" s="93">
        <v>8</v>
      </c>
      <c r="C51" s="93">
        <v>3.02</v>
      </c>
      <c r="D51" s="93">
        <v>1.1000000000000001</v>
      </c>
    </row>
    <row r="52" spans="1:4" x14ac:dyDescent="0.25">
      <c r="A52" s="92">
        <v>80</v>
      </c>
      <c r="B52" s="93">
        <v>7.47</v>
      </c>
      <c r="C52" s="93">
        <v>2.74</v>
      </c>
      <c r="D52" s="93">
        <v>0.97</v>
      </c>
    </row>
    <row r="53" spans="1:4" x14ac:dyDescent="0.25">
      <c r="A53" s="92">
        <v>81</v>
      </c>
      <c r="B53" s="93">
        <v>6.96</v>
      </c>
      <c r="C53" s="93">
        <v>2.65</v>
      </c>
      <c r="D53" s="93">
        <v>0.86</v>
      </c>
    </row>
    <row r="54" spans="1:4" x14ac:dyDescent="0.25">
      <c r="A54" s="92">
        <v>82</v>
      </c>
      <c r="B54" s="93">
        <v>6.47</v>
      </c>
      <c r="C54" s="93">
        <v>2.56</v>
      </c>
      <c r="D54" s="93">
        <v>0.77</v>
      </c>
    </row>
    <row r="55" spans="1:4" x14ac:dyDescent="0.25">
      <c r="A55" s="92">
        <v>83</v>
      </c>
      <c r="B55" s="93">
        <v>6</v>
      </c>
      <c r="C55" s="93">
        <v>2.46</v>
      </c>
      <c r="D55" s="93">
        <v>0.68</v>
      </c>
    </row>
    <row r="56" spans="1:4" x14ac:dyDescent="0.25">
      <c r="A56" s="92">
        <v>84</v>
      </c>
      <c r="B56" s="93">
        <v>5.55</v>
      </c>
      <c r="C56" s="93">
        <v>2.14</v>
      </c>
      <c r="D56" s="93">
        <v>0.57999999999999996</v>
      </c>
    </row>
    <row r="57" spans="1:4" x14ac:dyDescent="0.25">
      <c r="A57" s="92">
        <v>85</v>
      </c>
      <c r="B57" s="93">
        <v>5.13</v>
      </c>
      <c r="C57" s="93">
        <v>1.83</v>
      </c>
      <c r="D57" s="93">
        <v>0.49</v>
      </c>
    </row>
    <row r="58" spans="1:4" x14ac:dyDescent="0.25">
      <c r="A58"/>
      <c r="B58"/>
    </row>
    <row r="59" spans="1:4" x14ac:dyDescent="0.25">
      <c r="A59"/>
      <c r="B59"/>
    </row>
    <row r="60" spans="1:4" x14ac:dyDescent="0.25">
      <c r="A60"/>
      <c r="B60"/>
    </row>
    <row r="61" spans="1:4" x14ac:dyDescent="0.25">
      <c r="A61"/>
      <c r="B61"/>
    </row>
    <row r="62" spans="1:4" x14ac:dyDescent="0.25">
      <c r="A62"/>
      <c r="B62"/>
    </row>
    <row r="63" spans="1:4" x14ac:dyDescent="0.25">
      <c r="A63"/>
      <c r="B63"/>
    </row>
    <row r="64" spans="1:4" x14ac:dyDescent="0.25">
      <c r="A64"/>
      <c r="B64"/>
    </row>
    <row r="65" spans="1:2" x14ac:dyDescent="0.25">
      <c r="A65"/>
      <c r="B65"/>
    </row>
  </sheetData>
  <sheetProtection algorithmName="SHA-512" hashValue="Bmk7iTExOsbQWoAhpIIWGXLG+epid16wwTdi52/K8EI5BGx3M+/3gYEjIpEpCrewKkuiXKqemZ1fIhFpa8a8aA==" saltValue="lHVVSWOqWCeZTU4kQWDaCg==" spinCount="100000" sheet="1" objects="1" scenarios="1"/>
  <mergeCells count="1">
    <mergeCell ref="B21:D21"/>
  </mergeCells>
  <conditionalFormatting sqref="A6:A20">
    <cfRule type="expression" dxfId="863" priority="19" stopIfTrue="1">
      <formula>MOD(ROW(),2)=0</formula>
    </cfRule>
    <cfRule type="expression" dxfId="862" priority="20" stopIfTrue="1">
      <formula>MOD(ROW(),2)&lt;&gt;0</formula>
    </cfRule>
  </conditionalFormatting>
  <conditionalFormatting sqref="B6:D16 C18:D20 B17">
    <cfRule type="expression" dxfId="861" priority="21" stopIfTrue="1">
      <formula>MOD(ROW(),2)=0</formula>
    </cfRule>
    <cfRule type="expression" dxfId="860" priority="22" stopIfTrue="1">
      <formula>MOD(ROW(),2)&lt;&gt;0</formula>
    </cfRule>
  </conditionalFormatting>
  <conditionalFormatting sqref="A26:A57">
    <cfRule type="expression" dxfId="859" priority="11" stopIfTrue="1">
      <formula>MOD(ROW(),2)=0</formula>
    </cfRule>
    <cfRule type="expression" dxfId="858" priority="12" stopIfTrue="1">
      <formula>MOD(ROW(),2)&lt;&gt;0</formula>
    </cfRule>
  </conditionalFormatting>
  <conditionalFormatting sqref="B26:D57">
    <cfRule type="expression" dxfId="857" priority="13" stopIfTrue="1">
      <formula>MOD(ROW(),2)=0</formula>
    </cfRule>
    <cfRule type="expression" dxfId="856" priority="14" stopIfTrue="1">
      <formula>MOD(ROW(),2)&lt;&gt;0</formula>
    </cfRule>
  </conditionalFormatting>
  <conditionalFormatting sqref="B18:B20">
    <cfRule type="expression" dxfId="855" priority="9" stopIfTrue="1">
      <formula>MOD(ROW(),2)=0</formula>
    </cfRule>
    <cfRule type="expression" dxfId="854" priority="10" stopIfTrue="1">
      <formula>MOD(ROW(),2)&lt;&gt;0</formula>
    </cfRule>
  </conditionalFormatting>
  <conditionalFormatting sqref="C17:D17">
    <cfRule type="expression" dxfId="853" priority="7" stopIfTrue="1">
      <formula>MOD(ROW(),2)=0</formula>
    </cfRule>
    <cfRule type="expression" dxfId="852" priority="8" stopIfTrue="1">
      <formula>MOD(ROW(),2)&lt;&gt;0</formula>
    </cfRule>
  </conditionalFormatting>
  <conditionalFormatting sqref="A21">
    <cfRule type="expression" dxfId="851" priority="3" stopIfTrue="1">
      <formula>MOD(ROW(),2)=0</formula>
    </cfRule>
    <cfRule type="expression" dxfId="850" priority="4" stopIfTrue="1">
      <formula>MOD(ROW(),2)&lt;&gt;0</formula>
    </cfRule>
  </conditionalFormatting>
  <conditionalFormatting sqref="B21">
    <cfRule type="expression" dxfId="849" priority="1" stopIfTrue="1">
      <formula>MOD(ROW(),2)=0</formula>
    </cfRule>
    <cfRule type="expression" dxfId="84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53"/>
  <dimension ref="A1:I65"/>
  <sheetViews>
    <sheetView showGridLines="0" zoomScale="85" zoomScaleNormal="85" workbookViewId="0">
      <selection activeCell="B15" sqref="B15"/>
    </sheetView>
  </sheetViews>
  <sheetFormatPr defaultColWidth="10" defaultRowHeight="13.2" x14ac:dyDescent="0.25"/>
  <cols>
    <col min="1" max="1" width="31.88671875" style="27" customWidth="1"/>
    <col min="2" max="4" width="22.88671875" style="27" customWidth="1"/>
    <col min="5"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Fire_S - Consolidated Factor Spreadsheet</v>
      </c>
      <c r="B2" s="43"/>
      <c r="C2" s="43"/>
      <c r="D2" s="43"/>
      <c r="E2" s="43"/>
      <c r="F2" s="43"/>
      <c r="G2" s="43"/>
      <c r="H2" s="43"/>
      <c r="I2" s="43"/>
    </row>
    <row r="3" spans="1:9" ht="15.6" x14ac:dyDescent="0.3">
      <c r="A3" s="44" t="str">
        <f>TABLE_FACTOR_TYPE&amp;" - x-"&amp;TABLE_SERIES_NUMBER</f>
        <v>PenCE - x-310</v>
      </c>
      <c r="B3" s="43"/>
      <c r="C3" s="43"/>
      <c r="D3" s="43"/>
      <c r="E3" s="43"/>
      <c r="F3" s="43"/>
      <c r="G3" s="43"/>
      <c r="H3" s="43"/>
      <c r="I3" s="43"/>
    </row>
    <row r="4" spans="1:9" x14ac:dyDescent="0.25">
      <c r="A4" s="45"/>
    </row>
    <row r="6" spans="1:9" x14ac:dyDescent="0.25">
      <c r="A6" s="77" t="s">
        <v>573</v>
      </c>
      <c r="B6" s="79" t="s">
        <v>574</v>
      </c>
      <c r="C6" s="79"/>
      <c r="D6" s="79"/>
    </row>
    <row r="7" spans="1:9" x14ac:dyDescent="0.25">
      <c r="A7" s="78" t="s">
        <v>575</v>
      </c>
      <c r="B7" s="80" t="s">
        <v>82</v>
      </c>
      <c r="C7" s="80"/>
      <c r="D7" s="80"/>
    </row>
    <row r="8" spans="1:9" x14ac:dyDescent="0.25">
      <c r="A8" s="78" t="s">
        <v>285</v>
      </c>
      <c r="B8" s="80">
        <v>2015</v>
      </c>
      <c r="C8" s="80"/>
      <c r="D8" s="80"/>
    </row>
    <row r="9" spans="1:9" x14ac:dyDescent="0.25">
      <c r="A9" s="78" t="s">
        <v>286</v>
      </c>
      <c r="B9" s="80" t="s">
        <v>370</v>
      </c>
      <c r="C9" s="80"/>
      <c r="D9" s="80"/>
    </row>
    <row r="10" spans="1:9" ht="26.4" x14ac:dyDescent="0.25">
      <c r="A10" s="78" t="s">
        <v>6</v>
      </c>
      <c r="B10" s="80" t="s">
        <v>371</v>
      </c>
      <c r="C10" s="80"/>
      <c r="D10" s="80"/>
    </row>
    <row r="11" spans="1:9" x14ac:dyDescent="0.25">
      <c r="A11" s="78" t="s">
        <v>287</v>
      </c>
      <c r="B11" s="80" t="s">
        <v>314</v>
      </c>
      <c r="C11" s="80"/>
      <c r="D11" s="80"/>
    </row>
    <row r="12" spans="1:9" x14ac:dyDescent="0.25">
      <c r="A12" s="78" t="s">
        <v>288</v>
      </c>
      <c r="B12" s="80" t="s">
        <v>305</v>
      </c>
      <c r="C12" s="80"/>
      <c r="D12" s="80"/>
    </row>
    <row r="13" spans="1:9" x14ac:dyDescent="0.25">
      <c r="A13" s="78" t="s">
        <v>582</v>
      </c>
      <c r="B13" s="80">
        <v>0</v>
      </c>
      <c r="C13" s="80"/>
      <c r="D13" s="80"/>
    </row>
    <row r="14" spans="1:9" x14ac:dyDescent="0.25">
      <c r="A14" s="78" t="s">
        <v>290</v>
      </c>
      <c r="B14" s="80">
        <v>310</v>
      </c>
      <c r="C14" s="80"/>
      <c r="D14" s="80"/>
    </row>
    <row r="15" spans="1:9" x14ac:dyDescent="0.25">
      <c r="A15" s="78" t="s">
        <v>585</v>
      </c>
      <c r="B15" s="80" t="s">
        <v>691</v>
      </c>
      <c r="C15" s="80"/>
      <c r="D15" s="80"/>
    </row>
    <row r="16" spans="1:9" x14ac:dyDescent="0.25">
      <c r="A16" s="78" t="s">
        <v>292</v>
      </c>
      <c r="B16" s="80" t="s">
        <v>316</v>
      </c>
      <c r="C16" s="80"/>
      <c r="D16" s="80"/>
    </row>
    <row r="17" spans="1:4" ht="37.5" customHeight="1" x14ac:dyDescent="0.25">
      <c r="A17" s="78" t="s">
        <v>657</v>
      </c>
      <c r="B17" s="80" t="s">
        <v>396</v>
      </c>
      <c r="C17" s="80"/>
      <c r="D17" s="80"/>
    </row>
    <row r="18" spans="1:4" x14ac:dyDescent="0.25">
      <c r="A18" s="78" t="s">
        <v>589</v>
      </c>
      <c r="B18" s="87">
        <v>45070</v>
      </c>
      <c r="C18" s="80"/>
      <c r="D18" s="80"/>
    </row>
    <row r="19" spans="1:4" x14ac:dyDescent="0.25">
      <c r="A19" s="78" t="s">
        <v>295</v>
      </c>
      <c r="B19" s="87">
        <v>45014</v>
      </c>
      <c r="C19" s="80"/>
      <c r="D19" s="80"/>
    </row>
    <row r="20" spans="1:4" x14ac:dyDescent="0.25">
      <c r="A20" s="78" t="s">
        <v>297</v>
      </c>
      <c r="B20" s="80" t="s">
        <v>310</v>
      </c>
      <c r="C20" s="80"/>
      <c r="D20" s="80"/>
    </row>
    <row r="21" spans="1:4" x14ac:dyDescent="0.25">
      <c r="A21" s="168" t="s">
        <v>658</v>
      </c>
      <c r="B21" s="184" t="s">
        <v>309</v>
      </c>
      <c r="C21" s="184"/>
      <c r="D21" s="184"/>
    </row>
    <row r="23" spans="1:4" x14ac:dyDescent="0.25">
      <c r="B23" s="95" t="str">
        <f>HYPERLINK("#'Factor List'!A1","Back to Factor List")</f>
        <v>Back to Factor List</v>
      </c>
    </row>
    <row r="24" spans="1:4" x14ac:dyDescent="0.25">
      <c r="B24" s="95" t="str">
        <f>HYPERLINK("#'Assumptions'!A1","Assumptions")</f>
        <v>Assumptions</v>
      </c>
    </row>
    <row r="26" spans="1:4" ht="39.6" x14ac:dyDescent="0.25">
      <c r="A26" s="91" t="s">
        <v>659</v>
      </c>
      <c r="B26" s="91" t="s">
        <v>680</v>
      </c>
      <c r="C26" s="91" t="s">
        <v>661</v>
      </c>
      <c r="D26" s="91" t="s">
        <v>682</v>
      </c>
    </row>
    <row r="27" spans="1:4" x14ac:dyDescent="0.25">
      <c r="A27" s="92">
        <v>55</v>
      </c>
      <c r="B27" s="93">
        <v>22.65</v>
      </c>
      <c r="C27" s="93">
        <v>4.03</v>
      </c>
      <c r="D27" s="93"/>
    </row>
    <row r="28" spans="1:4" x14ac:dyDescent="0.25">
      <c r="A28" s="92">
        <v>56</v>
      </c>
      <c r="B28" s="93">
        <v>22.06</v>
      </c>
      <c r="C28" s="93">
        <v>4.05</v>
      </c>
      <c r="D28" s="93"/>
    </row>
    <row r="29" spans="1:4" x14ac:dyDescent="0.25">
      <c r="A29" s="92">
        <v>57</v>
      </c>
      <c r="B29" s="93">
        <v>21.46</v>
      </c>
      <c r="C29" s="93">
        <v>4.07</v>
      </c>
      <c r="D29" s="93"/>
    </row>
    <row r="30" spans="1:4" x14ac:dyDescent="0.25">
      <c r="A30" s="92">
        <v>58</v>
      </c>
      <c r="B30" s="93">
        <v>20.87</v>
      </c>
      <c r="C30" s="93">
        <v>4.0999999999999996</v>
      </c>
      <c r="D30" s="93"/>
    </row>
    <row r="31" spans="1:4" x14ac:dyDescent="0.25">
      <c r="A31" s="92">
        <v>59</v>
      </c>
      <c r="B31" s="93">
        <v>20.260000000000002</v>
      </c>
      <c r="C31" s="93">
        <v>4.1100000000000003</v>
      </c>
      <c r="D31" s="93"/>
    </row>
    <row r="32" spans="1:4" x14ac:dyDescent="0.25">
      <c r="A32" s="92">
        <v>60</v>
      </c>
      <c r="B32" s="93">
        <v>19.64</v>
      </c>
      <c r="C32" s="93">
        <v>4.13</v>
      </c>
      <c r="D32" s="93"/>
    </row>
    <row r="33" spans="1:4" x14ac:dyDescent="0.25">
      <c r="A33" s="92">
        <v>61</v>
      </c>
      <c r="B33" s="93">
        <v>19</v>
      </c>
      <c r="C33" s="93">
        <v>4.1399999999999997</v>
      </c>
      <c r="D33" s="93"/>
    </row>
    <row r="34" spans="1:4" x14ac:dyDescent="0.25">
      <c r="A34" s="92">
        <v>62</v>
      </c>
      <c r="B34" s="93">
        <v>18.36</v>
      </c>
      <c r="C34" s="93">
        <v>4.16</v>
      </c>
      <c r="D34" s="93"/>
    </row>
    <row r="35" spans="1:4" x14ac:dyDescent="0.25">
      <c r="A35" s="92">
        <v>63</v>
      </c>
      <c r="B35" s="93">
        <v>17.72</v>
      </c>
      <c r="C35" s="93">
        <v>4.16</v>
      </c>
      <c r="D35" s="93"/>
    </row>
    <row r="36" spans="1:4" x14ac:dyDescent="0.25">
      <c r="A36" s="92">
        <v>64</v>
      </c>
      <c r="B36" s="93">
        <v>17.079999999999998</v>
      </c>
      <c r="C36" s="93">
        <v>4.16</v>
      </c>
      <c r="D36" s="93"/>
    </row>
    <row r="37" spans="1:4" x14ac:dyDescent="0.25">
      <c r="A37" s="92">
        <v>65</v>
      </c>
      <c r="B37" s="93">
        <v>16.45</v>
      </c>
      <c r="C37" s="93">
        <v>4.16</v>
      </c>
      <c r="D37" s="93"/>
    </row>
    <row r="38" spans="1:4" x14ac:dyDescent="0.25">
      <c r="A38" s="92">
        <v>66</v>
      </c>
      <c r="B38" s="93">
        <v>15.83</v>
      </c>
      <c r="C38" s="93">
        <v>4.1500000000000004</v>
      </c>
      <c r="D38" s="93"/>
    </row>
    <row r="39" spans="1:4" x14ac:dyDescent="0.25">
      <c r="A39" s="92">
        <v>67</v>
      </c>
      <c r="B39" s="93">
        <v>15.2</v>
      </c>
      <c r="C39" s="93">
        <v>4.1399999999999997</v>
      </c>
      <c r="D39" s="93"/>
    </row>
    <row r="40" spans="1:4" x14ac:dyDescent="0.25">
      <c r="A40" s="92">
        <v>68</v>
      </c>
      <c r="B40" s="93">
        <v>14.57</v>
      </c>
      <c r="C40" s="93">
        <v>4.12</v>
      </c>
      <c r="D40" s="93"/>
    </row>
    <row r="41" spans="1:4" x14ac:dyDescent="0.25">
      <c r="A41" s="92">
        <v>69</v>
      </c>
      <c r="B41" s="93">
        <v>13.94</v>
      </c>
      <c r="C41" s="93">
        <v>4.05</v>
      </c>
      <c r="D41" s="93">
        <v>2.6</v>
      </c>
    </row>
    <row r="42" spans="1:4" x14ac:dyDescent="0.25">
      <c r="A42" s="92">
        <v>70</v>
      </c>
      <c r="B42" s="93">
        <v>13.32</v>
      </c>
      <c r="C42" s="93">
        <v>3.97</v>
      </c>
      <c r="D42" s="93">
        <v>2.41</v>
      </c>
    </row>
    <row r="43" spans="1:4" x14ac:dyDescent="0.25">
      <c r="A43" s="92">
        <v>71</v>
      </c>
      <c r="B43" s="93">
        <v>12.7</v>
      </c>
      <c r="C43" s="93">
        <v>3.94</v>
      </c>
      <c r="D43" s="93">
        <v>2.2200000000000002</v>
      </c>
    </row>
    <row r="44" spans="1:4" x14ac:dyDescent="0.25">
      <c r="A44" s="92">
        <v>72</v>
      </c>
      <c r="B44" s="93">
        <v>12.08</v>
      </c>
      <c r="C44" s="93">
        <v>3.9</v>
      </c>
      <c r="D44" s="93">
        <v>2.04</v>
      </c>
    </row>
    <row r="45" spans="1:4" x14ac:dyDescent="0.25">
      <c r="A45" s="92">
        <v>73</v>
      </c>
      <c r="B45" s="93">
        <v>11.47</v>
      </c>
      <c r="C45" s="93">
        <v>3.86</v>
      </c>
      <c r="D45" s="93">
        <v>1.87</v>
      </c>
    </row>
    <row r="46" spans="1:4" x14ac:dyDescent="0.25">
      <c r="A46" s="92">
        <v>74</v>
      </c>
      <c r="B46" s="93">
        <v>10.86</v>
      </c>
      <c r="C46" s="93">
        <v>3.68</v>
      </c>
      <c r="D46" s="93">
        <v>1.7</v>
      </c>
    </row>
    <row r="47" spans="1:4" x14ac:dyDescent="0.25">
      <c r="A47" s="92">
        <v>75</v>
      </c>
      <c r="B47" s="93">
        <v>10.27</v>
      </c>
      <c r="C47" s="93">
        <v>3.51</v>
      </c>
      <c r="D47" s="93">
        <v>1.55</v>
      </c>
    </row>
    <row r="48" spans="1:4" x14ac:dyDescent="0.25">
      <c r="A48" s="92">
        <v>76</v>
      </c>
      <c r="B48" s="93">
        <v>9.68</v>
      </c>
      <c r="C48" s="93">
        <v>3.44</v>
      </c>
      <c r="D48" s="93">
        <v>1.4</v>
      </c>
    </row>
    <row r="49" spans="1:4" x14ac:dyDescent="0.25">
      <c r="A49" s="92">
        <v>77</v>
      </c>
      <c r="B49" s="93">
        <v>9.11</v>
      </c>
      <c r="C49" s="93">
        <v>3.38</v>
      </c>
      <c r="D49" s="93">
        <v>1.26</v>
      </c>
    </row>
    <row r="50" spans="1:4" x14ac:dyDescent="0.25">
      <c r="A50" s="92">
        <v>78</v>
      </c>
      <c r="B50" s="93">
        <v>8.5500000000000007</v>
      </c>
      <c r="C50" s="93">
        <v>3.3</v>
      </c>
      <c r="D50" s="93">
        <v>1.1299999999999999</v>
      </c>
    </row>
    <row r="51" spans="1:4" x14ac:dyDescent="0.25">
      <c r="A51" s="92">
        <v>79</v>
      </c>
      <c r="B51" s="93">
        <v>8</v>
      </c>
      <c r="C51" s="93">
        <v>3.02</v>
      </c>
      <c r="D51" s="93">
        <v>1</v>
      </c>
    </row>
    <row r="52" spans="1:4" x14ac:dyDescent="0.25">
      <c r="A52" s="92">
        <v>80</v>
      </c>
      <c r="B52" s="93">
        <v>7.47</v>
      </c>
      <c r="C52" s="93">
        <v>2.74</v>
      </c>
      <c r="D52" s="93">
        <v>0.89</v>
      </c>
    </row>
    <row r="53" spans="1:4" x14ac:dyDescent="0.25">
      <c r="A53" s="92">
        <v>81</v>
      </c>
      <c r="B53" s="93">
        <v>6.96</v>
      </c>
      <c r="C53" s="93">
        <v>2.65</v>
      </c>
      <c r="D53" s="93">
        <v>0.78</v>
      </c>
    </row>
    <row r="54" spans="1:4" x14ac:dyDescent="0.25">
      <c r="A54" s="92">
        <v>82</v>
      </c>
      <c r="B54" s="93">
        <v>6.47</v>
      </c>
      <c r="C54" s="93">
        <v>2.56</v>
      </c>
      <c r="D54" s="93">
        <v>0.69</v>
      </c>
    </row>
    <row r="55" spans="1:4" x14ac:dyDescent="0.25">
      <c r="A55" s="92">
        <v>83</v>
      </c>
      <c r="B55" s="93">
        <v>6</v>
      </c>
      <c r="C55" s="93">
        <v>2.46</v>
      </c>
      <c r="D55" s="93">
        <v>0.6</v>
      </c>
    </row>
    <row r="56" spans="1:4" x14ac:dyDescent="0.25">
      <c r="A56" s="92">
        <v>84</v>
      </c>
      <c r="B56" s="93">
        <v>5.55</v>
      </c>
      <c r="C56" s="93">
        <v>2.14</v>
      </c>
      <c r="D56" s="93">
        <v>0.52</v>
      </c>
    </row>
    <row r="57" spans="1:4" x14ac:dyDescent="0.25">
      <c r="A57" s="92">
        <v>85</v>
      </c>
      <c r="B57" s="93">
        <v>5.13</v>
      </c>
      <c r="C57" s="93">
        <v>1.83</v>
      </c>
      <c r="D57" s="93">
        <v>0.45</v>
      </c>
    </row>
    <row r="58" spans="1:4" x14ac:dyDescent="0.25">
      <c r="A58"/>
      <c r="B58"/>
    </row>
    <row r="59" spans="1:4" x14ac:dyDescent="0.25">
      <c r="A59"/>
      <c r="B59"/>
    </row>
    <row r="60" spans="1:4" x14ac:dyDescent="0.25">
      <c r="A60"/>
      <c r="B60"/>
    </row>
    <row r="61" spans="1:4" x14ac:dyDescent="0.25">
      <c r="A61"/>
      <c r="B61"/>
    </row>
    <row r="62" spans="1:4" x14ac:dyDescent="0.25">
      <c r="A62"/>
      <c r="B62"/>
    </row>
    <row r="63" spans="1:4" x14ac:dyDescent="0.25">
      <c r="A63"/>
      <c r="B63"/>
    </row>
    <row r="64" spans="1:4" x14ac:dyDescent="0.25">
      <c r="A64"/>
      <c r="B64"/>
    </row>
    <row r="65" spans="1:2" x14ac:dyDescent="0.25">
      <c r="A65"/>
      <c r="B65"/>
    </row>
  </sheetData>
  <sheetProtection algorithmName="SHA-512" hashValue="DIT8cR2XXUppCyTYBhFdcnDVrrRGLgBUTeIFnNTyiq34x09EekZvsrDgFtr/2hpIcaJVtHIN9pR5FvnqfRfLeQ==" saltValue="Jld2w5wvl4HOt6uNuj0gzA==" spinCount="100000" sheet="1" objects="1" scenarios="1"/>
  <mergeCells count="1">
    <mergeCell ref="B21:D21"/>
  </mergeCells>
  <conditionalFormatting sqref="A6:A20">
    <cfRule type="expression" dxfId="847" priority="19" stopIfTrue="1">
      <formula>MOD(ROW(),2)=0</formula>
    </cfRule>
    <cfRule type="expression" dxfId="846" priority="20" stopIfTrue="1">
      <formula>MOD(ROW(),2)&lt;&gt;0</formula>
    </cfRule>
  </conditionalFormatting>
  <conditionalFormatting sqref="B6:D16 C18:D20 B17">
    <cfRule type="expression" dxfId="845" priority="21" stopIfTrue="1">
      <formula>MOD(ROW(),2)=0</formula>
    </cfRule>
    <cfRule type="expression" dxfId="844" priority="22" stopIfTrue="1">
      <formula>MOD(ROW(),2)&lt;&gt;0</formula>
    </cfRule>
  </conditionalFormatting>
  <conditionalFormatting sqref="A26:A57">
    <cfRule type="expression" dxfId="843" priority="11" stopIfTrue="1">
      <formula>MOD(ROW(),2)=0</formula>
    </cfRule>
    <cfRule type="expression" dxfId="842" priority="12" stopIfTrue="1">
      <formula>MOD(ROW(),2)&lt;&gt;0</formula>
    </cfRule>
  </conditionalFormatting>
  <conditionalFormatting sqref="B26:D57">
    <cfRule type="expression" dxfId="841" priority="13" stopIfTrue="1">
      <formula>MOD(ROW(),2)=0</formula>
    </cfRule>
    <cfRule type="expression" dxfId="840" priority="14" stopIfTrue="1">
      <formula>MOD(ROW(),2)&lt;&gt;0</formula>
    </cfRule>
  </conditionalFormatting>
  <conditionalFormatting sqref="B18:B20">
    <cfRule type="expression" dxfId="839" priority="9" stopIfTrue="1">
      <formula>MOD(ROW(),2)=0</formula>
    </cfRule>
    <cfRule type="expression" dxfId="838" priority="10" stopIfTrue="1">
      <formula>MOD(ROW(),2)&lt;&gt;0</formula>
    </cfRule>
  </conditionalFormatting>
  <conditionalFormatting sqref="C17:D17">
    <cfRule type="expression" dxfId="837" priority="7" stopIfTrue="1">
      <formula>MOD(ROW(),2)=0</formula>
    </cfRule>
    <cfRule type="expression" dxfId="836" priority="8" stopIfTrue="1">
      <formula>MOD(ROW(),2)&lt;&gt;0</formula>
    </cfRule>
  </conditionalFormatting>
  <conditionalFormatting sqref="A21">
    <cfRule type="expression" dxfId="835" priority="3" stopIfTrue="1">
      <formula>MOD(ROW(),2)=0</formula>
    </cfRule>
    <cfRule type="expression" dxfId="834" priority="4" stopIfTrue="1">
      <formula>MOD(ROW(),2)&lt;&gt;0</formula>
    </cfRule>
  </conditionalFormatting>
  <conditionalFormatting sqref="B21">
    <cfRule type="expression" dxfId="833" priority="1" stopIfTrue="1">
      <formula>MOD(ROW(),2)=0</formula>
    </cfRule>
    <cfRule type="expression" dxfId="83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54"/>
  <dimension ref="A1:I92"/>
  <sheetViews>
    <sheetView showGridLines="0" zoomScale="85" zoomScaleNormal="85" workbookViewId="0">
      <selection activeCell="B15" sqref="B15"/>
    </sheetView>
  </sheetViews>
  <sheetFormatPr defaultColWidth="10" defaultRowHeight="13.2" x14ac:dyDescent="0.25"/>
  <cols>
    <col min="1" max="1" width="31.88671875" style="27" customWidth="1"/>
    <col min="2" max="4" width="22.88671875" style="27" customWidth="1"/>
    <col min="5"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Fire_S - Consolidated Factor Spreadsheet</v>
      </c>
      <c r="B2" s="43"/>
      <c r="C2" s="43"/>
      <c r="D2" s="43"/>
      <c r="E2" s="43"/>
      <c r="F2" s="43"/>
      <c r="G2" s="43"/>
      <c r="H2" s="43"/>
      <c r="I2" s="43"/>
    </row>
    <row r="3" spans="1:9" ht="15.6" x14ac:dyDescent="0.3">
      <c r="A3" s="44" t="str">
        <f>TABLE_FACTOR_TYPE&amp;" - x-"&amp;TABLE_SERIES_NUMBER</f>
        <v>PenCE - x-311</v>
      </c>
      <c r="B3" s="43"/>
      <c r="C3" s="43"/>
      <c r="D3" s="43"/>
      <c r="E3" s="43"/>
      <c r="F3" s="43"/>
      <c r="G3" s="43"/>
      <c r="H3" s="43"/>
      <c r="I3" s="43"/>
    </row>
    <row r="4" spans="1:9" x14ac:dyDescent="0.25">
      <c r="A4" s="45"/>
    </row>
    <row r="6" spans="1:9" x14ac:dyDescent="0.25">
      <c r="A6" s="77" t="s">
        <v>573</v>
      </c>
      <c r="B6" s="79" t="s">
        <v>574</v>
      </c>
      <c r="C6" s="79"/>
      <c r="D6" s="79"/>
    </row>
    <row r="7" spans="1:9" x14ac:dyDescent="0.25">
      <c r="A7" s="78" t="s">
        <v>575</v>
      </c>
      <c r="B7" s="80" t="s">
        <v>82</v>
      </c>
      <c r="C7" s="80"/>
      <c r="D7" s="80"/>
    </row>
    <row r="8" spans="1:9" x14ac:dyDescent="0.25">
      <c r="A8" s="78" t="s">
        <v>285</v>
      </c>
      <c r="B8" s="80">
        <v>2015</v>
      </c>
      <c r="C8" s="80"/>
      <c r="D8" s="80"/>
    </row>
    <row r="9" spans="1:9" x14ac:dyDescent="0.25">
      <c r="A9" s="78" t="s">
        <v>286</v>
      </c>
      <c r="B9" s="80" t="s">
        <v>370</v>
      </c>
      <c r="C9" s="80"/>
      <c r="D9" s="80"/>
    </row>
    <row r="10" spans="1:9" ht="26.4" x14ac:dyDescent="0.25">
      <c r="A10" s="78" t="s">
        <v>6</v>
      </c>
      <c r="B10" s="80" t="s">
        <v>400</v>
      </c>
      <c r="C10" s="80"/>
      <c r="D10" s="80"/>
    </row>
    <row r="11" spans="1:9" x14ac:dyDescent="0.25">
      <c r="A11" s="78" t="s">
        <v>287</v>
      </c>
      <c r="B11" s="80" t="s">
        <v>304</v>
      </c>
      <c r="C11" s="80"/>
      <c r="D11" s="80"/>
    </row>
    <row r="12" spans="1:9" x14ac:dyDescent="0.25">
      <c r="A12" s="78" t="s">
        <v>288</v>
      </c>
      <c r="B12" s="80" t="s">
        <v>305</v>
      </c>
      <c r="C12" s="80"/>
      <c r="D12" s="80"/>
    </row>
    <row r="13" spans="1:9" x14ac:dyDescent="0.25">
      <c r="A13" s="78" t="s">
        <v>582</v>
      </c>
      <c r="B13" s="80">
        <v>0</v>
      </c>
      <c r="C13" s="80"/>
      <c r="D13" s="80"/>
    </row>
    <row r="14" spans="1:9" x14ac:dyDescent="0.25">
      <c r="A14" s="78" t="s">
        <v>290</v>
      </c>
      <c r="B14" s="80">
        <v>311</v>
      </c>
      <c r="C14" s="80"/>
      <c r="D14" s="80"/>
    </row>
    <row r="15" spans="1:9" x14ac:dyDescent="0.25">
      <c r="A15" s="78" t="s">
        <v>585</v>
      </c>
      <c r="B15" s="80" t="s">
        <v>692</v>
      </c>
      <c r="C15" s="80"/>
      <c r="D15" s="80"/>
    </row>
    <row r="16" spans="1:9" x14ac:dyDescent="0.25">
      <c r="A16" s="78" t="s">
        <v>292</v>
      </c>
      <c r="B16" s="80" t="s">
        <v>330</v>
      </c>
      <c r="C16" s="80"/>
      <c r="D16" s="80"/>
    </row>
    <row r="17" spans="1:4" ht="39" customHeight="1" x14ac:dyDescent="0.25">
      <c r="A17" s="78" t="s">
        <v>657</v>
      </c>
      <c r="B17" s="80" t="s">
        <v>396</v>
      </c>
      <c r="C17" s="80"/>
      <c r="D17" s="80"/>
    </row>
    <row r="18" spans="1:4" x14ac:dyDescent="0.25">
      <c r="A18" s="78" t="s">
        <v>589</v>
      </c>
      <c r="B18" s="87">
        <v>45070</v>
      </c>
      <c r="C18" s="80"/>
      <c r="D18" s="80"/>
    </row>
    <row r="19" spans="1:4" x14ac:dyDescent="0.25">
      <c r="A19" s="78" t="s">
        <v>295</v>
      </c>
      <c r="B19" s="87">
        <v>45014</v>
      </c>
      <c r="C19" s="80"/>
      <c r="D19" s="80"/>
    </row>
    <row r="20" spans="1:4" x14ac:dyDescent="0.25">
      <c r="A20" s="78" t="s">
        <v>297</v>
      </c>
      <c r="B20" s="80" t="s">
        <v>310</v>
      </c>
      <c r="C20" s="80"/>
      <c r="D20" s="80"/>
    </row>
    <row r="21" spans="1:4" x14ac:dyDescent="0.25">
      <c r="A21" s="168" t="s">
        <v>658</v>
      </c>
      <c r="B21" s="184" t="s">
        <v>309</v>
      </c>
      <c r="C21" s="184"/>
      <c r="D21" s="184"/>
    </row>
    <row r="23" spans="1:4" x14ac:dyDescent="0.25">
      <c r="B23" s="95" t="str">
        <f>HYPERLINK("#'Factor List'!A1","Back to Factor List")</f>
        <v>Back to Factor List</v>
      </c>
    </row>
    <row r="24" spans="1:4" x14ac:dyDescent="0.25">
      <c r="B24" s="95" t="str">
        <f>HYPERLINK("#'Assumptions'!A1","Assumptions")</f>
        <v>Assumptions</v>
      </c>
    </row>
    <row r="26" spans="1:4" ht="39.6" x14ac:dyDescent="0.25">
      <c r="A26" s="91" t="s">
        <v>659</v>
      </c>
      <c r="B26" s="91" t="s">
        <v>680</v>
      </c>
      <c r="C26" s="91" t="s">
        <v>661</v>
      </c>
      <c r="D26" s="91" t="s">
        <v>682</v>
      </c>
    </row>
    <row r="27" spans="1:4" x14ac:dyDescent="0.25">
      <c r="A27" s="92">
        <v>20</v>
      </c>
      <c r="B27" s="93">
        <v>39.159999999999997</v>
      </c>
      <c r="C27" s="93">
        <v>2.7</v>
      </c>
      <c r="D27" s="93"/>
    </row>
    <row r="28" spans="1:4" x14ac:dyDescent="0.25">
      <c r="A28" s="92">
        <v>21</v>
      </c>
      <c r="B28" s="93">
        <v>38.79</v>
      </c>
      <c r="C28" s="93">
        <v>2.75</v>
      </c>
      <c r="D28" s="93"/>
    </row>
    <row r="29" spans="1:4" x14ac:dyDescent="0.25">
      <c r="A29" s="92">
        <v>22</v>
      </c>
      <c r="B29" s="93">
        <v>38.42</v>
      </c>
      <c r="C29" s="93">
        <v>2.79</v>
      </c>
      <c r="D29" s="93"/>
    </row>
    <row r="30" spans="1:4" x14ac:dyDescent="0.25">
      <c r="A30" s="92">
        <v>23</v>
      </c>
      <c r="B30" s="93">
        <v>38.04</v>
      </c>
      <c r="C30" s="93">
        <v>2.83</v>
      </c>
      <c r="D30" s="93"/>
    </row>
    <row r="31" spans="1:4" x14ac:dyDescent="0.25">
      <c r="A31" s="92">
        <v>24</v>
      </c>
      <c r="B31" s="93">
        <v>37.659999999999997</v>
      </c>
      <c r="C31" s="93">
        <v>2.88</v>
      </c>
      <c r="D31" s="93"/>
    </row>
    <row r="32" spans="1:4" x14ac:dyDescent="0.25">
      <c r="A32" s="92">
        <v>25</v>
      </c>
      <c r="B32" s="93">
        <v>37.270000000000003</v>
      </c>
      <c r="C32" s="93">
        <v>2.92</v>
      </c>
      <c r="D32" s="93"/>
    </row>
    <row r="33" spans="1:4" x14ac:dyDescent="0.25">
      <c r="A33" s="92">
        <v>26</v>
      </c>
      <c r="B33" s="93">
        <v>36.869999999999997</v>
      </c>
      <c r="C33" s="93">
        <v>2.96</v>
      </c>
      <c r="D33" s="93"/>
    </row>
    <row r="34" spans="1:4" x14ac:dyDescent="0.25">
      <c r="A34" s="92">
        <v>27</v>
      </c>
      <c r="B34" s="93">
        <v>36.47</v>
      </c>
      <c r="C34" s="93">
        <v>3.01</v>
      </c>
      <c r="D34" s="93"/>
    </row>
    <row r="35" spans="1:4" x14ac:dyDescent="0.25">
      <c r="A35" s="92">
        <v>28</v>
      </c>
      <c r="B35" s="93">
        <v>36.06</v>
      </c>
      <c r="C35" s="93">
        <v>3.05</v>
      </c>
      <c r="D35" s="93"/>
    </row>
    <row r="36" spans="1:4" x14ac:dyDescent="0.25">
      <c r="A36" s="92">
        <v>29</v>
      </c>
      <c r="B36" s="93">
        <v>35.65</v>
      </c>
      <c r="C36" s="93">
        <v>3.1</v>
      </c>
      <c r="D36" s="93"/>
    </row>
    <row r="37" spans="1:4" x14ac:dyDescent="0.25">
      <c r="A37" s="92">
        <v>30</v>
      </c>
      <c r="B37" s="93">
        <v>35.229999999999997</v>
      </c>
      <c r="C37" s="93">
        <v>3.14</v>
      </c>
      <c r="D37" s="93"/>
    </row>
    <row r="38" spans="1:4" x14ac:dyDescent="0.25">
      <c r="A38" s="92">
        <v>31</v>
      </c>
      <c r="B38" s="93">
        <v>34.799999999999997</v>
      </c>
      <c r="C38" s="93">
        <v>3.18</v>
      </c>
      <c r="D38" s="93"/>
    </row>
    <row r="39" spans="1:4" x14ac:dyDescent="0.25">
      <c r="A39" s="92">
        <v>32</v>
      </c>
      <c r="B39" s="93">
        <v>34.369999999999997</v>
      </c>
      <c r="C39" s="93">
        <v>3.23</v>
      </c>
      <c r="D39" s="93"/>
    </row>
    <row r="40" spans="1:4" x14ac:dyDescent="0.25">
      <c r="A40" s="92">
        <v>33</v>
      </c>
      <c r="B40" s="93">
        <v>33.93</v>
      </c>
      <c r="C40" s="93">
        <v>3.27</v>
      </c>
      <c r="D40" s="93"/>
    </row>
    <row r="41" spans="1:4" x14ac:dyDescent="0.25">
      <c r="A41" s="92">
        <v>34</v>
      </c>
      <c r="B41" s="93">
        <v>33.479999999999997</v>
      </c>
      <c r="C41" s="93">
        <v>3.31</v>
      </c>
      <c r="D41" s="93"/>
    </row>
    <row r="42" spans="1:4" x14ac:dyDescent="0.25">
      <c r="A42" s="92">
        <v>35</v>
      </c>
      <c r="B42" s="93">
        <v>33.03</v>
      </c>
      <c r="C42" s="93">
        <v>3.35</v>
      </c>
      <c r="D42" s="93"/>
    </row>
    <row r="43" spans="1:4" x14ac:dyDescent="0.25">
      <c r="A43" s="92">
        <v>36</v>
      </c>
      <c r="B43" s="93">
        <v>32.57</v>
      </c>
      <c r="C43" s="93">
        <v>3.39</v>
      </c>
      <c r="D43" s="93"/>
    </row>
    <row r="44" spans="1:4" x14ac:dyDescent="0.25">
      <c r="A44" s="92">
        <v>37</v>
      </c>
      <c r="B44" s="93">
        <v>32.11</v>
      </c>
      <c r="C44" s="93">
        <v>3.43</v>
      </c>
      <c r="D44" s="93"/>
    </row>
    <row r="45" spans="1:4" x14ac:dyDescent="0.25">
      <c r="A45" s="92">
        <v>38</v>
      </c>
      <c r="B45" s="93">
        <v>31.63</v>
      </c>
      <c r="C45" s="93">
        <v>3.47</v>
      </c>
      <c r="D45" s="93"/>
    </row>
    <row r="46" spans="1:4" x14ac:dyDescent="0.25">
      <c r="A46" s="92">
        <v>39</v>
      </c>
      <c r="B46" s="93">
        <v>31.15</v>
      </c>
      <c r="C46" s="93">
        <v>3.51</v>
      </c>
      <c r="D46" s="93"/>
    </row>
    <row r="47" spans="1:4" x14ac:dyDescent="0.25">
      <c r="A47" s="92">
        <v>40</v>
      </c>
      <c r="B47" s="93">
        <v>30.67</v>
      </c>
      <c r="C47" s="93">
        <v>3.55</v>
      </c>
      <c r="D47" s="93"/>
    </row>
    <row r="48" spans="1:4" x14ac:dyDescent="0.25">
      <c r="A48" s="92">
        <v>41</v>
      </c>
      <c r="B48" s="93">
        <v>30.18</v>
      </c>
      <c r="C48" s="93">
        <v>3.59</v>
      </c>
      <c r="D48" s="93"/>
    </row>
    <row r="49" spans="1:4" x14ac:dyDescent="0.25">
      <c r="A49" s="92">
        <v>42</v>
      </c>
      <c r="B49" s="93">
        <v>29.68</v>
      </c>
      <c r="C49" s="93">
        <v>3.63</v>
      </c>
      <c r="D49" s="93"/>
    </row>
    <row r="50" spans="1:4" x14ac:dyDescent="0.25">
      <c r="A50" s="92">
        <v>43</v>
      </c>
      <c r="B50" s="93">
        <v>29.17</v>
      </c>
      <c r="C50" s="93">
        <v>3.67</v>
      </c>
      <c r="D50" s="93"/>
    </row>
    <row r="51" spans="1:4" x14ac:dyDescent="0.25">
      <c r="A51" s="92">
        <v>44</v>
      </c>
      <c r="B51" s="93">
        <v>28.66</v>
      </c>
      <c r="C51" s="93">
        <v>3.7</v>
      </c>
      <c r="D51" s="93"/>
    </row>
    <row r="52" spans="1:4" x14ac:dyDescent="0.25">
      <c r="A52" s="92">
        <v>45</v>
      </c>
      <c r="B52" s="93">
        <v>28.14</v>
      </c>
      <c r="C52" s="93">
        <v>3.73</v>
      </c>
      <c r="D52" s="93"/>
    </row>
    <row r="53" spans="1:4" x14ac:dyDescent="0.25">
      <c r="A53" s="92">
        <v>46</v>
      </c>
      <c r="B53" s="93">
        <v>27.62</v>
      </c>
      <c r="C53" s="93">
        <v>3.77</v>
      </c>
      <c r="D53" s="93"/>
    </row>
    <row r="54" spans="1:4" x14ac:dyDescent="0.25">
      <c r="A54" s="92">
        <v>47</v>
      </c>
      <c r="B54" s="93">
        <v>27.09</v>
      </c>
      <c r="C54" s="93">
        <v>3.8</v>
      </c>
      <c r="D54" s="93"/>
    </row>
    <row r="55" spans="1:4" x14ac:dyDescent="0.25">
      <c r="A55" s="92">
        <v>48</v>
      </c>
      <c r="B55" s="93">
        <v>26.55</v>
      </c>
      <c r="C55" s="93">
        <v>3.83</v>
      </c>
      <c r="D55" s="93"/>
    </row>
    <row r="56" spans="1:4" x14ac:dyDescent="0.25">
      <c r="A56" s="92">
        <v>49</v>
      </c>
      <c r="B56" s="93">
        <v>26.01</v>
      </c>
      <c r="C56" s="93">
        <v>3.86</v>
      </c>
      <c r="D56" s="93"/>
    </row>
    <row r="57" spans="1:4" x14ac:dyDescent="0.25">
      <c r="A57" s="92">
        <v>50</v>
      </c>
      <c r="B57" s="93">
        <v>25.46</v>
      </c>
      <c r="C57" s="93">
        <v>3.89</v>
      </c>
      <c r="D57" s="93"/>
    </row>
    <row r="58" spans="1:4" x14ac:dyDescent="0.25">
      <c r="A58" s="92">
        <v>51</v>
      </c>
      <c r="B58" s="93">
        <v>24.9</v>
      </c>
      <c r="C58" s="93">
        <v>3.92</v>
      </c>
      <c r="D58" s="93"/>
    </row>
    <row r="59" spans="1:4" x14ac:dyDescent="0.25">
      <c r="A59" s="92">
        <v>52</v>
      </c>
      <c r="B59" s="93">
        <v>24.34</v>
      </c>
      <c r="C59" s="93">
        <v>3.95</v>
      </c>
      <c r="D59" s="93"/>
    </row>
    <row r="60" spans="1:4" x14ac:dyDescent="0.25">
      <c r="A60" s="92">
        <v>53</v>
      </c>
      <c r="B60" s="93">
        <v>23.76</v>
      </c>
      <c r="C60" s="93">
        <v>3.98</v>
      </c>
      <c r="D60" s="93"/>
    </row>
    <row r="61" spans="1:4" x14ac:dyDescent="0.25">
      <c r="A61" s="92">
        <v>54</v>
      </c>
      <c r="B61" s="93">
        <v>23.18</v>
      </c>
      <c r="C61" s="93">
        <v>4</v>
      </c>
      <c r="D61" s="93"/>
    </row>
    <row r="62" spans="1:4" x14ac:dyDescent="0.25">
      <c r="A62" s="92">
        <v>55</v>
      </c>
      <c r="B62" s="93">
        <v>22.6</v>
      </c>
      <c r="C62" s="93">
        <v>4.03</v>
      </c>
      <c r="D62" s="93"/>
    </row>
    <row r="63" spans="1:4" x14ac:dyDescent="0.25">
      <c r="A63" s="92">
        <v>56</v>
      </c>
      <c r="B63" s="93">
        <v>22.01</v>
      </c>
      <c r="C63" s="93">
        <v>4.05</v>
      </c>
      <c r="D63" s="93"/>
    </row>
    <row r="64" spans="1:4" x14ac:dyDescent="0.25">
      <c r="A64" s="92">
        <v>57</v>
      </c>
      <c r="B64" s="93">
        <v>21.41</v>
      </c>
      <c r="C64" s="93">
        <v>4.07</v>
      </c>
      <c r="D64" s="93"/>
    </row>
    <row r="65" spans="1:4" x14ac:dyDescent="0.25">
      <c r="A65" s="92">
        <v>58</v>
      </c>
      <c r="B65" s="93">
        <v>20.8</v>
      </c>
      <c r="C65" s="93">
        <v>4.0999999999999996</v>
      </c>
      <c r="D65" s="93"/>
    </row>
    <row r="66" spans="1:4" x14ac:dyDescent="0.25">
      <c r="A66" s="92">
        <v>59</v>
      </c>
      <c r="B66" s="93">
        <v>20.190000000000001</v>
      </c>
      <c r="C66" s="93">
        <v>4.1100000000000003</v>
      </c>
      <c r="D66" s="93"/>
    </row>
    <row r="67" spans="1:4" x14ac:dyDescent="0.25">
      <c r="A67" s="92">
        <v>60</v>
      </c>
      <c r="B67" s="93">
        <v>19.579999999999998</v>
      </c>
      <c r="C67" s="93">
        <v>4.13</v>
      </c>
      <c r="D67" s="93"/>
    </row>
    <row r="68" spans="1:4" x14ac:dyDescent="0.25">
      <c r="A68" s="92">
        <v>61</v>
      </c>
      <c r="B68" s="93">
        <v>18.96</v>
      </c>
      <c r="C68" s="93">
        <v>4.1399999999999997</v>
      </c>
      <c r="D68" s="93"/>
    </row>
    <row r="69" spans="1:4" x14ac:dyDescent="0.25">
      <c r="A69" s="92">
        <v>62</v>
      </c>
      <c r="B69" s="93">
        <v>18.329999999999998</v>
      </c>
      <c r="C69" s="93">
        <v>4.16</v>
      </c>
      <c r="D69" s="93"/>
    </row>
    <row r="70" spans="1:4" x14ac:dyDescent="0.25">
      <c r="A70" s="92">
        <v>63</v>
      </c>
      <c r="B70" s="93">
        <v>17.71</v>
      </c>
      <c r="C70" s="93">
        <v>4.16</v>
      </c>
      <c r="D70" s="93"/>
    </row>
    <row r="71" spans="1:4" x14ac:dyDescent="0.25">
      <c r="A71" s="92">
        <v>64</v>
      </c>
      <c r="B71" s="93">
        <v>17.079999999999998</v>
      </c>
      <c r="C71" s="93">
        <v>4.16</v>
      </c>
      <c r="D71" s="93"/>
    </row>
    <row r="72" spans="1:4" x14ac:dyDescent="0.25">
      <c r="A72" s="92">
        <v>65</v>
      </c>
      <c r="B72" s="93">
        <v>16.45</v>
      </c>
      <c r="C72" s="93">
        <v>4.16</v>
      </c>
      <c r="D72" s="93"/>
    </row>
    <row r="73" spans="1:4" x14ac:dyDescent="0.25">
      <c r="A73" s="92">
        <v>66</v>
      </c>
      <c r="B73" s="93">
        <v>15.83</v>
      </c>
      <c r="C73" s="93">
        <v>4.1500000000000004</v>
      </c>
      <c r="D73" s="93"/>
    </row>
    <row r="74" spans="1:4" x14ac:dyDescent="0.25">
      <c r="A74" s="92">
        <v>67</v>
      </c>
      <c r="B74" s="93">
        <v>15.2</v>
      </c>
      <c r="C74" s="93">
        <v>4.1399999999999997</v>
      </c>
      <c r="D74" s="93"/>
    </row>
    <row r="75" spans="1:4" x14ac:dyDescent="0.25">
      <c r="A75" s="92">
        <v>68</v>
      </c>
      <c r="B75" s="93">
        <v>14.57</v>
      </c>
      <c r="C75" s="93">
        <v>4.12</v>
      </c>
      <c r="D75" s="93"/>
    </row>
    <row r="76" spans="1:4" x14ac:dyDescent="0.25">
      <c r="A76" s="92">
        <v>69</v>
      </c>
      <c r="B76" s="93">
        <v>13.94</v>
      </c>
      <c r="C76" s="93">
        <v>4.05</v>
      </c>
      <c r="D76" s="93">
        <v>2.77</v>
      </c>
    </row>
    <row r="77" spans="1:4" x14ac:dyDescent="0.25">
      <c r="A77" s="92">
        <v>70</v>
      </c>
      <c r="B77" s="93">
        <v>13.32</v>
      </c>
      <c r="C77" s="93">
        <v>3.97</v>
      </c>
      <c r="D77" s="93">
        <v>2.57</v>
      </c>
    </row>
    <row r="78" spans="1:4" x14ac:dyDescent="0.25">
      <c r="A78" s="92">
        <v>71</v>
      </c>
      <c r="B78" s="93">
        <v>12.7</v>
      </c>
      <c r="C78" s="93">
        <v>3.94</v>
      </c>
      <c r="D78" s="93">
        <v>2.38</v>
      </c>
    </row>
    <row r="79" spans="1:4" x14ac:dyDescent="0.25">
      <c r="A79" s="92">
        <v>72</v>
      </c>
      <c r="B79" s="93">
        <v>12.08</v>
      </c>
      <c r="C79" s="93">
        <v>3.9</v>
      </c>
      <c r="D79" s="93">
        <v>2.2000000000000002</v>
      </c>
    </row>
    <row r="80" spans="1:4" x14ac:dyDescent="0.25">
      <c r="A80" s="92">
        <v>73</v>
      </c>
      <c r="B80" s="93">
        <v>11.47</v>
      </c>
      <c r="C80" s="93">
        <v>3.86</v>
      </c>
      <c r="D80" s="93">
        <v>2.02</v>
      </c>
    </row>
    <row r="81" spans="1:4" x14ac:dyDescent="0.25">
      <c r="A81" s="92">
        <v>74</v>
      </c>
      <c r="B81" s="93">
        <v>10.86</v>
      </c>
      <c r="C81" s="93">
        <v>3.68</v>
      </c>
      <c r="D81" s="93">
        <v>1.84</v>
      </c>
    </row>
    <row r="82" spans="1:4" x14ac:dyDescent="0.25">
      <c r="A82" s="92">
        <v>75</v>
      </c>
      <c r="B82" s="93">
        <v>10.27</v>
      </c>
      <c r="C82" s="93">
        <v>3.51</v>
      </c>
      <c r="D82" s="93">
        <v>1.67</v>
      </c>
    </row>
    <row r="83" spans="1:4" x14ac:dyDescent="0.25">
      <c r="A83" s="92">
        <v>76</v>
      </c>
      <c r="B83" s="93">
        <v>9.68</v>
      </c>
      <c r="C83" s="93">
        <v>3.44</v>
      </c>
      <c r="D83" s="93">
        <v>1.52</v>
      </c>
    </row>
    <row r="84" spans="1:4" x14ac:dyDescent="0.25">
      <c r="A84" s="92">
        <v>77</v>
      </c>
      <c r="B84" s="93">
        <v>9.11</v>
      </c>
      <c r="C84" s="93">
        <v>3.38</v>
      </c>
      <c r="D84" s="93">
        <v>1.38</v>
      </c>
    </row>
    <row r="85" spans="1:4" x14ac:dyDescent="0.25">
      <c r="A85" s="92">
        <v>78</v>
      </c>
      <c r="B85" s="93">
        <v>8.5500000000000007</v>
      </c>
      <c r="C85" s="93">
        <v>3.3</v>
      </c>
      <c r="D85" s="93">
        <v>1.24</v>
      </c>
    </row>
    <row r="86" spans="1:4" x14ac:dyDescent="0.25">
      <c r="A86" s="92">
        <v>79</v>
      </c>
      <c r="B86" s="93">
        <v>8</v>
      </c>
      <c r="C86" s="93">
        <v>3.02</v>
      </c>
      <c r="D86" s="93">
        <v>1.1000000000000001</v>
      </c>
    </row>
    <row r="87" spans="1:4" x14ac:dyDescent="0.25">
      <c r="A87" s="92">
        <v>80</v>
      </c>
      <c r="B87" s="93">
        <v>7.47</v>
      </c>
      <c r="C87" s="93">
        <v>2.74</v>
      </c>
      <c r="D87" s="93">
        <v>0.97</v>
      </c>
    </row>
    <row r="88" spans="1:4" x14ac:dyDescent="0.25">
      <c r="A88" s="92">
        <v>81</v>
      </c>
      <c r="B88" s="93">
        <v>6.96</v>
      </c>
      <c r="C88" s="93">
        <v>2.65</v>
      </c>
      <c r="D88" s="93">
        <v>0.86</v>
      </c>
    </row>
    <row r="89" spans="1:4" x14ac:dyDescent="0.25">
      <c r="A89" s="92">
        <v>82</v>
      </c>
      <c r="B89" s="93">
        <v>6.47</v>
      </c>
      <c r="C89" s="93">
        <v>2.56</v>
      </c>
      <c r="D89" s="93">
        <v>0.77</v>
      </c>
    </row>
    <row r="90" spans="1:4" x14ac:dyDescent="0.25">
      <c r="A90" s="92">
        <v>83</v>
      </c>
      <c r="B90" s="93">
        <v>6</v>
      </c>
      <c r="C90" s="93">
        <v>2.46</v>
      </c>
      <c r="D90" s="93">
        <v>0.68</v>
      </c>
    </row>
    <row r="91" spans="1:4" x14ac:dyDescent="0.25">
      <c r="A91" s="92">
        <v>84</v>
      </c>
      <c r="B91" s="93">
        <v>5.55</v>
      </c>
      <c r="C91" s="93">
        <v>2.14</v>
      </c>
      <c r="D91" s="93">
        <v>0.57999999999999996</v>
      </c>
    </row>
    <row r="92" spans="1:4" x14ac:dyDescent="0.25">
      <c r="A92" s="92">
        <v>85</v>
      </c>
      <c r="B92" s="93">
        <v>5.13</v>
      </c>
      <c r="C92" s="93">
        <v>1.83</v>
      </c>
      <c r="D92" s="93">
        <v>0.49</v>
      </c>
    </row>
  </sheetData>
  <sheetProtection algorithmName="SHA-512" hashValue="TYW5Yo5s3lRhoMX6t9vGNXbDSAV+C4KrRFUrrc8dqLInxmX42hn58sMkIDrawEf5Gw7SglSgTajP1SvJpwgmLA==" saltValue="AsLG/U9ZRj9YuCGcVhCfxw==" spinCount="100000" sheet="1" objects="1" scenarios="1"/>
  <mergeCells count="1">
    <mergeCell ref="B21:D21"/>
  </mergeCells>
  <conditionalFormatting sqref="A6:A16 A18:A20">
    <cfRule type="expression" dxfId="831" priority="21" stopIfTrue="1">
      <formula>MOD(ROW(),2)=0</formula>
    </cfRule>
    <cfRule type="expression" dxfId="830" priority="22" stopIfTrue="1">
      <formula>MOD(ROW(),2)&lt;&gt;0</formula>
    </cfRule>
  </conditionalFormatting>
  <conditionalFormatting sqref="B6:D16 C18:D20 B17">
    <cfRule type="expression" dxfId="829" priority="23" stopIfTrue="1">
      <formula>MOD(ROW(),2)=0</formula>
    </cfRule>
    <cfRule type="expression" dxfId="828" priority="24" stopIfTrue="1">
      <formula>MOD(ROW(),2)&lt;&gt;0</formula>
    </cfRule>
  </conditionalFormatting>
  <conditionalFormatting sqref="A26:A92">
    <cfRule type="expression" dxfId="827" priority="13" stopIfTrue="1">
      <formula>MOD(ROW(),2)=0</formula>
    </cfRule>
    <cfRule type="expression" dxfId="826" priority="14" stopIfTrue="1">
      <formula>MOD(ROW(),2)&lt;&gt;0</formula>
    </cfRule>
  </conditionalFormatting>
  <conditionalFormatting sqref="B26:D92">
    <cfRule type="expression" dxfId="825" priority="15" stopIfTrue="1">
      <formula>MOD(ROW(),2)=0</formula>
    </cfRule>
    <cfRule type="expression" dxfId="824" priority="16" stopIfTrue="1">
      <formula>MOD(ROW(),2)&lt;&gt;0</formula>
    </cfRule>
  </conditionalFormatting>
  <conditionalFormatting sqref="B18:B20">
    <cfRule type="expression" dxfId="823" priority="11" stopIfTrue="1">
      <formula>MOD(ROW(),2)=0</formula>
    </cfRule>
    <cfRule type="expression" dxfId="822" priority="12" stopIfTrue="1">
      <formula>MOD(ROW(),2)&lt;&gt;0</formula>
    </cfRule>
  </conditionalFormatting>
  <conditionalFormatting sqref="C17:D17">
    <cfRule type="expression" dxfId="821" priority="9" stopIfTrue="1">
      <formula>MOD(ROW(),2)=0</formula>
    </cfRule>
    <cfRule type="expression" dxfId="820" priority="10" stopIfTrue="1">
      <formula>MOD(ROW(),2)&lt;&gt;0</formula>
    </cfRule>
  </conditionalFormatting>
  <conditionalFormatting sqref="A17">
    <cfRule type="expression" dxfId="819" priority="7" stopIfTrue="1">
      <formula>MOD(ROW(),2)=0</formula>
    </cfRule>
    <cfRule type="expression" dxfId="818" priority="8" stopIfTrue="1">
      <formula>MOD(ROW(),2)&lt;&gt;0</formula>
    </cfRule>
  </conditionalFormatting>
  <conditionalFormatting sqref="A21">
    <cfRule type="expression" dxfId="817" priority="3" stopIfTrue="1">
      <formula>MOD(ROW(),2)=0</formula>
    </cfRule>
    <cfRule type="expression" dxfId="816" priority="4" stopIfTrue="1">
      <formula>MOD(ROW(),2)&lt;&gt;0</formula>
    </cfRule>
  </conditionalFormatting>
  <conditionalFormatting sqref="B21">
    <cfRule type="expression" dxfId="815" priority="1" stopIfTrue="1">
      <formula>MOD(ROW(),2)=0</formula>
    </cfRule>
    <cfRule type="expression" dxfId="81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55"/>
  <dimension ref="A1:I92"/>
  <sheetViews>
    <sheetView showGridLines="0" zoomScale="85" zoomScaleNormal="85" workbookViewId="0">
      <selection activeCell="B15" sqref="B15"/>
    </sheetView>
  </sheetViews>
  <sheetFormatPr defaultColWidth="10" defaultRowHeight="13.2" x14ac:dyDescent="0.25"/>
  <cols>
    <col min="1" max="1" width="31.88671875" style="27" customWidth="1"/>
    <col min="2" max="4" width="22.88671875" style="27" customWidth="1"/>
    <col min="5"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Fire_S - Consolidated Factor Spreadsheet</v>
      </c>
      <c r="B2" s="43"/>
      <c r="C2" s="43"/>
      <c r="D2" s="43"/>
      <c r="E2" s="43"/>
      <c r="F2" s="43"/>
      <c r="G2" s="43"/>
      <c r="H2" s="43"/>
      <c r="I2" s="43"/>
    </row>
    <row r="3" spans="1:9" ht="15.6" x14ac:dyDescent="0.3">
      <c r="A3" s="44" t="str">
        <f>TABLE_FACTOR_TYPE&amp;" - x-"&amp;TABLE_SERIES_NUMBER</f>
        <v>PenCE - x-312</v>
      </c>
      <c r="B3" s="43"/>
      <c r="C3" s="43"/>
      <c r="D3" s="43"/>
      <c r="E3" s="43"/>
      <c r="F3" s="43"/>
      <c r="G3" s="43"/>
      <c r="H3" s="43"/>
      <c r="I3" s="43"/>
    </row>
    <row r="4" spans="1:9" x14ac:dyDescent="0.25">
      <c r="A4" s="45"/>
    </row>
    <row r="6" spans="1:9" x14ac:dyDescent="0.25">
      <c r="A6" s="77" t="s">
        <v>573</v>
      </c>
      <c r="B6" s="79" t="s">
        <v>574</v>
      </c>
      <c r="C6" s="79"/>
      <c r="D6" s="79"/>
    </row>
    <row r="7" spans="1:9" x14ac:dyDescent="0.25">
      <c r="A7" s="78" t="s">
        <v>575</v>
      </c>
      <c r="B7" s="80" t="s">
        <v>82</v>
      </c>
      <c r="C7" s="80"/>
      <c r="D7" s="80"/>
    </row>
    <row r="8" spans="1:9" x14ac:dyDescent="0.25">
      <c r="A8" s="78" t="s">
        <v>285</v>
      </c>
      <c r="B8" s="80">
        <v>2015</v>
      </c>
      <c r="C8" s="80"/>
      <c r="D8" s="80"/>
    </row>
    <row r="9" spans="1:9" x14ac:dyDescent="0.25">
      <c r="A9" s="78" t="s">
        <v>286</v>
      </c>
      <c r="B9" s="80" t="s">
        <v>370</v>
      </c>
      <c r="C9" s="80"/>
      <c r="D9" s="80"/>
    </row>
    <row r="10" spans="1:9" ht="26.4" x14ac:dyDescent="0.25">
      <c r="A10" s="78" t="s">
        <v>6</v>
      </c>
      <c r="B10" s="80" t="s">
        <v>400</v>
      </c>
      <c r="C10" s="80"/>
      <c r="D10" s="80"/>
    </row>
    <row r="11" spans="1:9" x14ac:dyDescent="0.25">
      <c r="A11" s="78" t="s">
        <v>287</v>
      </c>
      <c r="B11" s="80" t="s">
        <v>314</v>
      </c>
      <c r="C11" s="80"/>
      <c r="D11" s="80"/>
    </row>
    <row r="12" spans="1:9" x14ac:dyDescent="0.25">
      <c r="A12" s="78" t="s">
        <v>288</v>
      </c>
      <c r="B12" s="80" t="s">
        <v>305</v>
      </c>
      <c r="C12" s="80"/>
      <c r="D12" s="80"/>
    </row>
    <row r="13" spans="1:9" x14ac:dyDescent="0.25">
      <c r="A13" s="78" t="s">
        <v>582</v>
      </c>
      <c r="B13" s="80">
        <v>0</v>
      </c>
      <c r="C13" s="80"/>
      <c r="D13" s="80"/>
    </row>
    <row r="14" spans="1:9" x14ac:dyDescent="0.25">
      <c r="A14" s="78" t="s">
        <v>290</v>
      </c>
      <c r="B14" s="80">
        <v>312</v>
      </c>
      <c r="C14" s="80"/>
      <c r="D14" s="80"/>
    </row>
    <row r="15" spans="1:9" x14ac:dyDescent="0.25">
      <c r="A15" s="78" t="s">
        <v>585</v>
      </c>
      <c r="B15" s="80" t="s">
        <v>693</v>
      </c>
      <c r="C15" s="80"/>
      <c r="D15" s="80"/>
    </row>
    <row r="16" spans="1:9" x14ac:dyDescent="0.25">
      <c r="A16" s="78" t="s">
        <v>292</v>
      </c>
      <c r="B16" s="80" t="s">
        <v>333</v>
      </c>
      <c r="C16" s="80"/>
      <c r="D16" s="80"/>
    </row>
    <row r="17" spans="1:4" ht="39" customHeight="1" x14ac:dyDescent="0.25">
      <c r="A17" s="78" t="s">
        <v>657</v>
      </c>
      <c r="B17" s="80" t="s">
        <v>396</v>
      </c>
      <c r="C17" s="80"/>
      <c r="D17" s="80"/>
    </row>
    <row r="18" spans="1:4" x14ac:dyDescent="0.25">
      <c r="A18" s="78" t="s">
        <v>589</v>
      </c>
      <c r="B18" s="87">
        <v>45070</v>
      </c>
      <c r="C18" s="80"/>
      <c r="D18" s="80"/>
    </row>
    <row r="19" spans="1:4" x14ac:dyDescent="0.25">
      <c r="A19" s="78" t="s">
        <v>295</v>
      </c>
      <c r="B19" s="87">
        <v>45014</v>
      </c>
      <c r="C19" s="80"/>
      <c r="D19" s="80"/>
    </row>
    <row r="20" spans="1:4" x14ac:dyDescent="0.25">
      <c r="A20" s="78" t="s">
        <v>297</v>
      </c>
      <c r="B20" s="80" t="s">
        <v>310</v>
      </c>
      <c r="C20" s="80"/>
      <c r="D20" s="80"/>
    </row>
    <row r="21" spans="1:4" x14ac:dyDescent="0.25">
      <c r="A21" s="168" t="s">
        <v>658</v>
      </c>
      <c r="B21" s="184" t="s">
        <v>309</v>
      </c>
      <c r="C21" s="184"/>
      <c r="D21" s="184"/>
    </row>
    <row r="23" spans="1:4" x14ac:dyDescent="0.25">
      <c r="B23" s="95" t="str">
        <f>HYPERLINK("#'Factor List'!A1","Back to Factor List")</f>
        <v>Back to Factor List</v>
      </c>
    </row>
    <row r="24" spans="1:4" x14ac:dyDescent="0.25">
      <c r="B24" s="95" t="str">
        <f>HYPERLINK("#'Assumptions'!A1","Assumptions")</f>
        <v>Assumptions</v>
      </c>
    </row>
    <row r="26" spans="1:4" ht="39.6" x14ac:dyDescent="0.25">
      <c r="A26" s="91" t="s">
        <v>659</v>
      </c>
      <c r="B26" s="91" t="s">
        <v>680</v>
      </c>
      <c r="C26" s="91" t="s">
        <v>661</v>
      </c>
      <c r="D26" s="91" t="s">
        <v>682</v>
      </c>
    </row>
    <row r="27" spans="1:4" x14ac:dyDescent="0.25">
      <c r="A27" s="92">
        <v>20</v>
      </c>
      <c r="B27" s="93">
        <v>39.159999999999997</v>
      </c>
      <c r="C27" s="93">
        <v>2.7</v>
      </c>
      <c r="D27" s="93"/>
    </row>
    <row r="28" spans="1:4" x14ac:dyDescent="0.25">
      <c r="A28" s="92">
        <v>21</v>
      </c>
      <c r="B28" s="93">
        <v>38.79</v>
      </c>
      <c r="C28" s="93">
        <v>2.75</v>
      </c>
      <c r="D28" s="93"/>
    </row>
    <row r="29" spans="1:4" x14ac:dyDescent="0.25">
      <c r="A29" s="92">
        <v>22</v>
      </c>
      <c r="B29" s="93">
        <v>38.42</v>
      </c>
      <c r="C29" s="93">
        <v>2.79</v>
      </c>
      <c r="D29" s="93"/>
    </row>
    <row r="30" spans="1:4" x14ac:dyDescent="0.25">
      <c r="A30" s="92">
        <v>23</v>
      </c>
      <c r="B30" s="93">
        <v>38.04</v>
      </c>
      <c r="C30" s="93">
        <v>2.83</v>
      </c>
      <c r="D30" s="93"/>
    </row>
    <row r="31" spans="1:4" x14ac:dyDescent="0.25">
      <c r="A31" s="92">
        <v>24</v>
      </c>
      <c r="B31" s="93">
        <v>37.659999999999997</v>
      </c>
      <c r="C31" s="93">
        <v>2.88</v>
      </c>
      <c r="D31" s="93"/>
    </row>
    <row r="32" spans="1:4" x14ac:dyDescent="0.25">
      <c r="A32" s="92">
        <v>25</v>
      </c>
      <c r="B32" s="93">
        <v>37.270000000000003</v>
      </c>
      <c r="C32" s="93">
        <v>2.92</v>
      </c>
      <c r="D32" s="93"/>
    </row>
    <row r="33" spans="1:4" x14ac:dyDescent="0.25">
      <c r="A33" s="92">
        <v>26</v>
      </c>
      <c r="B33" s="93">
        <v>36.869999999999997</v>
      </c>
      <c r="C33" s="93">
        <v>2.96</v>
      </c>
      <c r="D33" s="93"/>
    </row>
    <row r="34" spans="1:4" x14ac:dyDescent="0.25">
      <c r="A34" s="92">
        <v>27</v>
      </c>
      <c r="B34" s="93">
        <v>36.47</v>
      </c>
      <c r="C34" s="93">
        <v>3.01</v>
      </c>
      <c r="D34" s="93"/>
    </row>
    <row r="35" spans="1:4" x14ac:dyDescent="0.25">
      <c r="A35" s="92">
        <v>28</v>
      </c>
      <c r="B35" s="93">
        <v>36.06</v>
      </c>
      <c r="C35" s="93">
        <v>3.05</v>
      </c>
      <c r="D35" s="93"/>
    </row>
    <row r="36" spans="1:4" x14ac:dyDescent="0.25">
      <c r="A36" s="92">
        <v>29</v>
      </c>
      <c r="B36" s="93">
        <v>35.65</v>
      </c>
      <c r="C36" s="93">
        <v>3.1</v>
      </c>
      <c r="D36" s="93"/>
    </row>
    <row r="37" spans="1:4" x14ac:dyDescent="0.25">
      <c r="A37" s="92">
        <v>30</v>
      </c>
      <c r="B37" s="93">
        <v>35.229999999999997</v>
      </c>
      <c r="C37" s="93">
        <v>3.14</v>
      </c>
      <c r="D37" s="93"/>
    </row>
    <row r="38" spans="1:4" x14ac:dyDescent="0.25">
      <c r="A38" s="92">
        <v>31</v>
      </c>
      <c r="B38" s="93">
        <v>34.799999999999997</v>
      </c>
      <c r="C38" s="93">
        <v>3.18</v>
      </c>
      <c r="D38" s="93"/>
    </row>
    <row r="39" spans="1:4" x14ac:dyDescent="0.25">
      <c r="A39" s="92">
        <v>32</v>
      </c>
      <c r="B39" s="93">
        <v>34.369999999999997</v>
      </c>
      <c r="C39" s="93">
        <v>3.23</v>
      </c>
      <c r="D39" s="93"/>
    </row>
    <row r="40" spans="1:4" x14ac:dyDescent="0.25">
      <c r="A40" s="92">
        <v>33</v>
      </c>
      <c r="B40" s="93">
        <v>33.93</v>
      </c>
      <c r="C40" s="93">
        <v>3.27</v>
      </c>
      <c r="D40" s="93"/>
    </row>
    <row r="41" spans="1:4" x14ac:dyDescent="0.25">
      <c r="A41" s="92">
        <v>34</v>
      </c>
      <c r="B41" s="93">
        <v>33.479999999999997</v>
      </c>
      <c r="C41" s="93">
        <v>3.31</v>
      </c>
      <c r="D41" s="93"/>
    </row>
    <row r="42" spans="1:4" x14ac:dyDescent="0.25">
      <c r="A42" s="92">
        <v>35</v>
      </c>
      <c r="B42" s="93">
        <v>33.03</v>
      </c>
      <c r="C42" s="93">
        <v>3.35</v>
      </c>
      <c r="D42" s="93"/>
    </row>
    <row r="43" spans="1:4" x14ac:dyDescent="0.25">
      <c r="A43" s="92">
        <v>36</v>
      </c>
      <c r="B43" s="93">
        <v>32.57</v>
      </c>
      <c r="C43" s="93">
        <v>3.39</v>
      </c>
      <c r="D43" s="93"/>
    </row>
    <row r="44" spans="1:4" x14ac:dyDescent="0.25">
      <c r="A44" s="92">
        <v>37</v>
      </c>
      <c r="B44" s="93">
        <v>32.11</v>
      </c>
      <c r="C44" s="93">
        <v>3.43</v>
      </c>
      <c r="D44" s="93"/>
    </row>
    <row r="45" spans="1:4" x14ac:dyDescent="0.25">
      <c r="A45" s="92">
        <v>38</v>
      </c>
      <c r="B45" s="93">
        <v>31.63</v>
      </c>
      <c r="C45" s="93">
        <v>3.47</v>
      </c>
      <c r="D45" s="93"/>
    </row>
    <row r="46" spans="1:4" x14ac:dyDescent="0.25">
      <c r="A46" s="92">
        <v>39</v>
      </c>
      <c r="B46" s="93">
        <v>31.15</v>
      </c>
      <c r="C46" s="93">
        <v>3.51</v>
      </c>
      <c r="D46" s="93"/>
    </row>
    <row r="47" spans="1:4" x14ac:dyDescent="0.25">
      <c r="A47" s="92">
        <v>40</v>
      </c>
      <c r="B47" s="93">
        <v>30.67</v>
      </c>
      <c r="C47" s="93">
        <v>3.55</v>
      </c>
      <c r="D47" s="93"/>
    </row>
    <row r="48" spans="1:4" x14ac:dyDescent="0.25">
      <c r="A48" s="92">
        <v>41</v>
      </c>
      <c r="B48" s="93">
        <v>30.18</v>
      </c>
      <c r="C48" s="93">
        <v>3.59</v>
      </c>
      <c r="D48" s="93"/>
    </row>
    <row r="49" spans="1:4" x14ac:dyDescent="0.25">
      <c r="A49" s="92">
        <v>42</v>
      </c>
      <c r="B49" s="93">
        <v>29.68</v>
      </c>
      <c r="C49" s="93">
        <v>3.63</v>
      </c>
      <c r="D49" s="93"/>
    </row>
    <row r="50" spans="1:4" x14ac:dyDescent="0.25">
      <c r="A50" s="92">
        <v>43</v>
      </c>
      <c r="B50" s="93">
        <v>29.17</v>
      </c>
      <c r="C50" s="93">
        <v>3.67</v>
      </c>
      <c r="D50" s="93"/>
    </row>
    <row r="51" spans="1:4" x14ac:dyDescent="0.25">
      <c r="A51" s="92">
        <v>44</v>
      </c>
      <c r="B51" s="93">
        <v>28.66</v>
      </c>
      <c r="C51" s="93">
        <v>3.7</v>
      </c>
      <c r="D51" s="93"/>
    </row>
    <row r="52" spans="1:4" x14ac:dyDescent="0.25">
      <c r="A52" s="92">
        <v>45</v>
      </c>
      <c r="B52" s="93">
        <v>28.14</v>
      </c>
      <c r="C52" s="93">
        <v>3.73</v>
      </c>
      <c r="D52" s="93"/>
    </row>
    <row r="53" spans="1:4" x14ac:dyDescent="0.25">
      <c r="A53" s="92">
        <v>46</v>
      </c>
      <c r="B53" s="93">
        <v>27.62</v>
      </c>
      <c r="C53" s="93">
        <v>3.77</v>
      </c>
      <c r="D53" s="93"/>
    </row>
    <row r="54" spans="1:4" x14ac:dyDescent="0.25">
      <c r="A54" s="92">
        <v>47</v>
      </c>
      <c r="B54" s="93">
        <v>27.09</v>
      </c>
      <c r="C54" s="93">
        <v>3.8</v>
      </c>
      <c r="D54" s="93"/>
    </row>
    <row r="55" spans="1:4" x14ac:dyDescent="0.25">
      <c r="A55" s="92">
        <v>48</v>
      </c>
      <c r="B55" s="93">
        <v>26.55</v>
      </c>
      <c r="C55" s="93">
        <v>3.83</v>
      </c>
      <c r="D55" s="93"/>
    </row>
    <row r="56" spans="1:4" x14ac:dyDescent="0.25">
      <c r="A56" s="92">
        <v>49</v>
      </c>
      <c r="B56" s="93">
        <v>26.01</v>
      </c>
      <c r="C56" s="93">
        <v>3.86</v>
      </c>
      <c r="D56" s="93"/>
    </row>
    <row r="57" spans="1:4" x14ac:dyDescent="0.25">
      <c r="A57" s="92">
        <v>50</v>
      </c>
      <c r="B57" s="93">
        <v>25.46</v>
      </c>
      <c r="C57" s="93">
        <v>3.89</v>
      </c>
      <c r="D57" s="93"/>
    </row>
    <row r="58" spans="1:4" x14ac:dyDescent="0.25">
      <c r="A58" s="92">
        <v>51</v>
      </c>
      <c r="B58" s="93">
        <v>24.9</v>
      </c>
      <c r="C58" s="93">
        <v>3.92</v>
      </c>
      <c r="D58" s="93"/>
    </row>
    <row r="59" spans="1:4" x14ac:dyDescent="0.25">
      <c r="A59" s="92">
        <v>52</v>
      </c>
      <c r="B59" s="93">
        <v>24.34</v>
      </c>
      <c r="C59" s="93">
        <v>3.95</v>
      </c>
      <c r="D59" s="93"/>
    </row>
    <row r="60" spans="1:4" x14ac:dyDescent="0.25">
      <c r="A60" s="92">
        <v>53</v>
      </c>
      <c r="B60" s="93">
        <v>23.76</v>
      </c>
      <c r="C60" s="93">
        <v>3.98</v>
      </c>
      <c r="D60" s="93"/>
    </row>
    <row r="61" spans="1:4" x14ac:dyDescent="0.25">
      <c r="A61" s="92">
        <v>54</v>
      </c>
      <c r="B61" s="93">
        <v>23.18</v>
      </c>
      <c r="C61" s="93">
        <v>4</v>
      </c>
      <c r="D61" s="93"/>
    </row>
    <row r="62" spans="1:4" x14ac:dyDescent="0.25">
      <c r="A62" s="92">
        <v>55</v>
      </c>
      <c r="B62" s="93">
        <v>22.6</v>
      </c>
      <c r="C62" s="93">
        <v>4.03</v>
      </c>
      <c r="D62" s="93"/>
    </row>
    <row r="63" spans="1:4" x14ac:dyDescent="0.25">
      <c r="A63" s="92">
        <v>56</v>
      </c>
      <c r="B63" s="93">
        <v>22.01</v>
      </c>
      <c r="C63" s="93">
        <v>4.05</v>
      </c>
      <c r="D63" s="93"/>
    </row>
    <row r="64" spans="1:4" x14ac:dyDescent="0.25">
      <c r="A64" s="92">
        <v>57</v>
      </c>
      <c r="B64" s="93">
        <v>21.41</v>
      </c>
      <c r="C64" s="93">
        <v>4.07</v>
      </c>
      <c r="D64" s="93"/>
    </row>
    <row r="65" spans="1:4" x14ac:dyDescent="0.25">
      <c r="A65" s="92">
        <v>58</v>
      </c>
      <c r="B65" s="93">
        <v>20.8</v>
      </c>
      <c r="C65" s="93">
        <v>4.0999999999999996</v>
      </c>
      <c r="D65" s="93"/>
    </row>
    <row r="66" spans="1:4" x14ac:dyDescent="0.25">
      <c r="A66" s="92">
        <v>59</v>
      </c>
      <c r="B66" s="93">
        <v>20.190000000000001</v>
      </c>
      <c r="C66" s="93">
        <v>4.1100000000000003</v>
      </c>
      <c r="D66" s="93"/>
    </row>
    <row r="67" spans="1:4" x14ac:dyDescent="0.25">
      <c r="A67" s="92">
        <v>60</v>
      </c>
      <c r="B67" s="93">
        <v>19.579999999999998</v>
      </c>
      <c r="C67" s="93">
        <v>4.13</v>
      </c>
      <c r="D67" s="93"/>
    </row>
    <row r="68" spans="1:4" x14ac:dyDescent="0.25">
      <c r="A68" s="92">
        <v>61</v>
      </c>
      <c r="B68" s="93">
        <v>18.96</v>
      </c>
      <c r="C68" s="93">
        <v>4.1399999999999997</v>
      </c>
      <c r="D68" s="93"/>
    </row>
    <row r="69" spans="1:4" x14ac:dyDescent="0.25">
      <c r="A69" s="92">
        <v>62</v>
      </c>
      <c r="B69" s="93">
        <v>18.329999999999998</v>
      </c>
      <c r="C69" s="93">
        <v>4.16</v>
      </c>
      <c r="D69" s="93"/>
    </row>
    <row r="70" spans="1:4" x14ac:dyDescent="0.25">
      <c r="A70" s="92">
        <v>63</v>
      </c>
      <c r="B70" s="93">
        <v>17.71</v>
      </c>
      <c r="C70" s="93">
        <v>4.16</v>
      </c>
      <c r="D70" s="93"/>
    </row>
    <row r="71" spans="1:4" x14ac:dyDescent="0.25">
      <c r="A71" s="92">
        <v>64</v>
      </c>
      <c r="B71" s="93">
        <v>17.079999999999998</v>
      </c>
      <c r="C71" s="93">
        <v>4.16</v>
      </c>
      <c r="D71" s="93"/>
    </row>
    <row r="72" spans="1:4" x14ac:dyDescent="0.25">
      <c r="A72" s="92">
        <v>65</v>
      </c>
      <c r="B72" s="93">
        <v>16.45</v>
      </c>
      <c r="C72" s="93">
        <v>4.16</v>
      </c>
      <c r="D72" s="93"/>
    </row>
    <row r="73" spans="1:4" x14ac:dyDescent="0.25">
      <c r="A73" s="92">
        <v>66</v>
      </c>
      <c r="B73" s="93">
        <v>15.83</v>
      </c>
      <c r="C73" s="93">
        <v>4.1500000000000004</v>
      </c>
      <c r="D73" s="93"/>
    </row>
    <row r="74" spans="1:4" x14ac:dyDescent="0.25">
      <c r="A74" s="92">
        <v>67</v>
      </c>
      <c r="B74" s="93">
        <v>15.2</v>
      </c>
      <c r="C74" s="93">
        <v>4.1399999999999997</v>
      </c>
      <c r="D74" s="93"/>
    </row>
    <row r="75" spans="1:4" x14ac:dyDescent="0.25">
      <c r="A75" s="92">
        <v>68</v>
      </c>
      <c r="B75" s="93">
        <v>14.57</v>
      </c>
      <c r="C75" s="93">
        <v>4.12</v>
      </c>
      <c r="D75" s="93"/>
    </row>
    <row r="76" spans="1:4" x14ac:dyDescent="0.25">
      <c r="A76" s="92">
        <v>69</v>
      </c>
      <c r="B76" s="93">
        <v>13.94</v>
      </c>
      <c r="C76" s="93">
        <v>4.05</v>
      </c>
      <c r="D76" s="93">
        <v>2.6</v>
      </c>
    </row>
    <row r="77" spans="1:4" x14ac:dyDescent="0.25">
      <c r="A77" s="92">
        <v>70</v>
      </c>
      <c r="B77" s="93">
        <v>13.32</v>
      </c>
      <c r="C77" s="93">
        <v>3.97</v>
      </c>
      <c r="D77" s="93">
        <v>2.41</v>
      </c>
    </row>
    <row r="78" spans="1:4" x14ac:dyDescent="0.25">
      <c r="A78" s="92">
        <v>71</v>
      </c>
      <c r="B78" s="93">
        <v>12.7</v>
      </c>
      <c r="C78" s="93">
        <v>3.94</v>
      </c>
      <c r="D78" s="93">
        <v>2.2200000000000002</v>
      </c>
    </row>
    <row r="79" spans="1:4" x14ac:dyDescent="0.25">
      <c r="A79" s="92">
        <v>72</v>
      </c>
      <c r="B79" s="93">
        <v>12.08</v>
      </c>
      <c r="C79" s="93">
        <v>3.9</v>
      </c>
      <c r="D79" s="93">
        <v>2.04</v>
      </c>
    </row>
    <row r="80" spans="1:4" x14ac:dyDescent="0.25">
      <c r="A80" s="92">
        <v>73</v>
      </c>
      <c r="B80" s="93">
        <v>11.47</v>
      </c>
      <c r="C80" s="93">
        <v>3.86</v>
      </c>
      <c r="D80" s="93">
        <v>1.87</v>
      </c>
    </row>
    <row r="81" spans="1:4" x14ac:dyDescent="0.25">
      <c r="A81" s="92">
        <v>74</v>
      </c>
      <c r="B81" s="93">
        <v>10.86</v>
      </c>
      <c r="C81" s="93">
        <v>3.68</v>
      </c>
      <c r="D81" s="93">
        <v>1.7</v>
      </c>
    </row>
    <row r="82" spans="1:4" x14ac:dyDescent="0.25">
      <c r="A82" s="92">
        <v>75</v>
      </c>
      <c r="B82" s="93">
        <v>10.27</v>
      </c>
      <c r="C82" s="93">
        <v>3.51</v>
      </c>
      <c r="D82" s="93">
        <v>1.55</v>
      </c>
    </row>
    <row r="83" spans="1:4" x14ac:dyDescent="0.25">
      <c r="A83" s="92">
        <v>76</v>
      </c>
      <c r="B83" s="93">
        <v>9.68</v>
      </c>
      <c r="C83" s="93">
        <v>3.44</v>
      </c>
      <c r="D83" s="93">
        <v>1.4</v>
      </c>
    </row>
    <row r="84" spans="1:4" x14ac:dyDescent="0.25">
      <c r="A84" s="92">
        <v>77</v>
      </c>
      <c r="B84" s="93">
        <v>9.11</v>
      </c>
      <c r="C84" s="93">
        <v>3.38</v>
      </c>
      <c r="D84" s="93">
        <v>1.26</v>
      </c>
    </row>
    <row r="85" spans="1:4" x14ac:dyDescent="0.25">
      <c r="A85" s="92">
        <v>78</v>
      </c>
      <c r="B85" s="93">
        <v>8.5500000000000007</v>
      </c>
      <c r="C85" s="93">
        <v>3.3</v>
      </c>
      <c r="D85" s="93">
        <v>1.1299999999999999</v>
      </c>
    </row>
    <row r="86" spans="1:4" x14ac:dyDescent="0.25">
      <c r="A86" s="92">
        <v>79</v>
      </c>
      <c r="B86" s="93">
        <v>8</v>
      </c>
      <c r="C86" s="93">
        <v>3.02</v>
      </c>
      <c r="D86" s="93">
        <v>1</v>
      </c>
    </row>
    <row r="87" spans="1:4" x14ac:dyDescent="0.25">
      <c r="A87" s="92">
        <v>80</v>
      </c>
      <c r="B87" s="93">
        <v>7.47</v>
      </c>
      <c r="C87" s="93">
        <v>2.74</v>
      </c>
      <c r="D87" s="93">
        <v>0.89</v>
      </c>
    </row>
    <row r="88" spans="1:4" x14ac:dyDescent="0.25">
      <c r="A88" s="92">
        <v>81</v>
      </c>
      <c r="B88" s="93">
        <v>6.96</v>
      </c>
      <c r="C88" s="93">
        <v>2.65</v>
      </c>
      <c r="D88" s="93">
        <v>0.78</v>
      </c>
    </row>
    <row r="89" spans="1:4" x14ac:dyDescent="0.25">
      <c r="A89" s="92">
        <v>82</v>
      </c>
      <c r="B89" s="93">
        <v>6.47</v>
      </c>
      <c r="C89" s="93">
        <v>2.56</v>
      </c>
      <c r="D89" s="93">
        <v>0.69</v>
      </c>
    </row>
    <row r="90" spans="1:4" x14ac:dyDescent="0.25">
      <c r="A90" s="92">
        <v>83</v>
      </c>
      <c r="B90" s="93">
        <v>6</v>
      </c>
      <c r="C90" s="93">
        <v>2.46</v>
      </c>
      <c r="D90" s="93">
        <v>0.6</v>
      </c>
    </row>
    <row r="91" spans="1:4" x14ac:dyDescent="0.25">
      <c r="A91" s="92">
        <v>84</v>
      </c>
      <c r="B91" s="93">
        <v>5.55</v>
      </c>
      <c r="C91" s="93">
        <v>2.14</v>
      </c>
      <c r="D91" s="93">
        <v>0.52</v>
      </c>
    </row>
    <row r="92" spans="1:4" x14ac:dyDescent="0.25">
      <c r="A92" s="92">
        <v>85</v>
      </c>
      <c r="B92" s="93">
        <v>5.13</v>
      </c>
      <c r="C92" s="93">
        <v>1.83</v>
      </c>
      <c r="D92" s="93">
        <v>0.45</v>
      </c>
    </row>
  </sheetData>
  <sheetProtection algorithmName="SHA-512" hashValue="+67rXrWow+HGpOp8c3CvF4GrOI/Ms6AFU4XfjaLe2al9vhQzQgnZmDfEqKHeP5kkMzTrp5nr3jxDUXiK4WM71Q==" saltValue="wJEVeiaBx/XaOoyFCk53Lw==" spinCount="100000" sheet="1" objects="1" scenarios="1"/>
  <mergeCells count="1">
    <mergeCell ref="B21:D21"/>
  </mergeCells>
  <conditionalFormatting sqref="A6:A20">
    <cfRule type="expression" dxfId="813" priority="19" stopIfTrue="1">
      <formula>MOD(ROW(),2)=0</formula>
    </cfRule>
    <cfRule type="expression" dxfId="812" priority="20" stopIfTrue="1">
      <formula>MOD(ROW(),2)&lt;&gt;0</formula>
    </cfRule>
  </conditionalFormatting>
  <conditionalFormatting sqref="B6:D16 C18:D20 B17">
    <cfRule type="expression" dxfId="811" priority="21" stopIfTrue="1">
      <formula>MOD(ROW(),2)=0</formula>
    </cfRule>
    <cfRule type="expression" dxfId="810" priority="22" stopIfTrue="1">
      <formula>MOD(ROW(),2)&lt;&gt;0</formula>
    </cfRule>
  </conditionalFormatting>
  <conditionalFormatting sqref="A26:A92">
    <cfRule type="expression" dxfId="809" priority="11" stopIfTrue="1">
      <formula>MOD(ROW(),2)=0</formula>
    </cfRule>
    <cfRule type="expression" dxfId="808" priority="12" stopIfTrue="1">
      <formula>MOD(ROW(),2)&lt;&gt;0</formula>
    </cfRule>
  </conditionalFormatting>
  <conditionalFormatting sqref="B26:D92">
    <cfRule type="expression" dxfId="807" priority="13" stopIfTrue="1">
      <formula>MOD(ROW(),2)=0</formula>
    </cfRule>
    <cfRule type="expression" dxfId="806" priority="14" stopIfTrue="1">
      <formula>MOD(ROW(),2)&lt;&gt;0</formula>
    </cfRule>
  </conditionalFormatting>
  <conditionalFormatting sqref="B18:B20">
    <cfRule type="expression" dxfId="805" priority="9" stopIfTrue="1">
      <formula>MOD(ROW(),2)=0</formula>
    </cfRule>
    <cfRule type="expression" dxfId="804" priority="10" stopIfTrue="1">
      <formula>MOD(ROW(),2)&lt;&gt;0</formula>
    </cfRule>
  </conditionalFormatting>
  <conditionalFormatting sqref="C17:D17">
    <cfRule type="expression" dxfId="803" priority="7" stopIfTrue="1">
      <formula>MOD(ROW(),2)=0</formula>
    </cfRule>
    <cfRule type="expression" dxfId="802" priority="8" stopIfTrue="1">
      <formula>MOD(ROW(),2)&lt;&gt;0</formula>
    </cfRule>
  </conditionalFormatting>
  <conditionalFormatting sqref="A21">
    <cfRule type="expression" dxfId="801" priority="3" stopIfTrue="1">
      <formula>MOD(ROW(),2)=0</formula>
    </cfRule>
    <cfRule type="expression" dxfId="800" priority="4" stopIfTrue="1">
      <formula>MOD(ROW(),2)&lt;&gt;0</formula>
    </cfRule>
  </conditionalFormatting>
  <conditionalFormatting sqref="B21">
    <cfRule type="expression" dxfId="799" priority="1" stopIfTrue="1">
      <formula>MOD(ROW(),2)=0</formula>
    </cfRule>
    <cfRule type="expression" dxfId="79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103"/>
  <dimension ref="A1:I96"/>
  <sheetViews>
    <sheetView showGridLines="0" zoomScale="85" zoomScaleNormal="85" workbookViewId="0">
      <selection activeCell="B22" sqref="B22"/>
    </sheetView>
  </sheetViews>
  <sheetFormatPr defaultColWidth="10" defaultRowHeight="13.2" x14ac:dyDescent="0.25"/>
  <cols>
    <col min="1" max="1" width="31.88671875" style="27" customWidth="1"/>
    <col min="2" max="3" width="22.88671875" style="27" customWidth="1"/>
    <col min="4" max="4" width="10" style="27" customWidth="1"/>
    <col min="5"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Fire_S - Consolidated Factor Spreadsheet</v>
      </c>
      <c r="B2" s="43"/>
      <c r="C2" s="43"/>
      <c r="D2" s="43"/>
      <c r="E2" s="43"/>
      <c r="F2" s="43"/>
      <c r="G2" s="43"/>
      <c r="H2" s="43"/>
      <c r="I2" s="43"/>
    </row>
    <row r="3" spans="1:9" ht="15.6" x14ac:dyDescent="0.3">
      <c r="A3" s="44" t="str">
        <f>TABLE_FACTOR_TYPE&amp;" - x-"&amp;TABLE_SERIES_NUMBER</f>
        <v>Pension Credit - x-313</v>
      </c>
      <c r="B3" s="43"/>
      <c r="C3" s="43"/>
      <c r="D3" s="43"/>
      <c r="E3" s="43"/>
      <c r="F3" s="43"/>
      <c r="G3" s="43"/>
      <c r="H3" s="43"/>
      <c r="I3" s="43"/>
    </row>
    <row r="4" spans="1:9" x14ac:dyDescent="0.25">
      <c r="A4" s="45"/>
    </row>
    <row r="6" spans="1:9" x14ac:dyDescent="0.25">
      <c r="A6" s="89" t="s">
        <v>573</v>
      </c>
      <c r="B6" s="90" t="s">
        <v>574</v>
      </c>
      <c r="C6" s="90"/>
    </row>
    <row r="7" spans="1:9" x14ac:dyDescent="0.25">
      <c r="A7" s="84" t="s">
        <v>575</v>
      </c>
      <c r="B7" s="85" t="s">
        <v>82</v>
      </c>
      <c r="C7" s="85"/>
    </row>
    <row r="8" spans="1:9" x14ac:dyDescent="0.25">
      <c r="A8" s="84" t="s">
        <v>285</v>
      </c>
      <c r="B8" s="85">
        <v>1992</v>
      </c>
      <c r="C8" s="85"/>
    </row>
    <row r="9" spans="1:9" x14ac:dyDescent="0.25">
      <c r="A9" s="84" t="s">
        <v>286</v>
      </c>
      <c r="B9" s="85" t="s">
        <v>405</v>
      </c>
      <c r="C9" s="85"/>
    </row>
    <row r="10" spans="1:9" x14ac:dyDescent="0.25">
      <c r="A10" s="84" t="s">
        <v>6</v>
      </c>
      <c r="B10" s="85" t="s">
        <v>406</v>
      </c>
      <c r="C10" s="85"/>
    </row>
    <row r="11" spans="1:9" x14ac:dyDescent="0.25">
      <c r="A11" s="84" t="s">
        <v>287</v>
      </c>
      <c r="B11" s="85" t="s">
        <v>407</v>
      </c>
      <c r="C11" s="85"/>
    </row>
    <row r="12" spans="1:9" x14ac:dyDescent="0.25">
      <c r="A12" s="84" t="s">
        <v>288</v>
      </c>
      <c r="B12" s="85" t="s">
        <v>305</v>
      </c>
      <c r="C12" s="85"/>
    </row>
    <row r="13" spans="1:9" hidden="1" x14ac:dyDescent="0.25">
      <c r="A13" s="84" t="s">
        <v>582</v>
      </c>
      <c r="B13" s="85">
        <v>2</v>
      </c>
      <c r="C13" s="85"/>
    </row>
    <row r="14" spans="1:9" hidden="1" x14ac:dyDescent="0.25">
      <c r="A14" s="84" t="s">
        <v>290</v>
      </c>
      <c r="B14" s="85">
        <v>313</v>
      </c>
      <c r="C14" s="85"/>
    </row>
    <row r="15" spans="1:9" x14ac:dyDescent="0.25">
      <c r="A15" s="84" t="s">
        <v>585</v>
      </c>
      <c r="B15" s="85" t="s">
        <v>408</v>
      </c>
      <c r="C15" s="85"/>
    </row>
    <row r="16" spans="1:9" x14ac:dyDescent="0.25">
      <c r="A16" s="84" t="s">
        <v>292</v>
      </c>
      <c r="B16" s="85" t="s">
        <v>409</v>
      </c>
      <c r="C16" s="85"/>
    </row>
    <row r="17" spans="1:3" ht="66" x14ac:dyDescent="0.25">
      <c r="A17" s="84" t="s">
        <v>657</v>
      </c>
      <c r="B17" s="85" t="s">
        <v>374</v>
      </c>
      <c r="C17" s="85"/>
    </row>
    <row r="18" spans="1:3" x14ac:dyDescent="0.25">
      <c r="A18" s="84" t="s">
        <v>589</v>
      </c>
      <c r="B18" s="87">
        <v>45070</v>
      </c>
      <c r="C18" s="85"/>
    </row>
    <row r="19" spans="1:3" x14ac:dyDescent="0.25">
      <c r="A19" s="84" t="s">
        <v>295</v>
      </c>
      <c r="B19" s="87">
        <v>45014</v>
      </c>
      <c r="C19" s="85"/>
    </row>
    <row r="20" spans="1:3" x14ac:dyDescent="0.25">
      <c r="A20" s="84" t="s">
        <v>297</v>
      </c>
      <c r="B20" s="80" t="s">
        <v>310</v>
      </c>
      <c r="C20" s="85"/>
    </row>
    <row r="21" spans="1:3" x14ac:dyDescent="0.25">
      <c r="A21" s="168" t="s">
        <v>658</v>
      </c>
      <c r="B21" s="80" t="s">
        <v>309</v>
      </c>
      <c r="C21" s="85"/>
    </row>
    <row r="23" spans="1:3" x14ac:dyDescent="0.25">
      <c r="B23" s="95" t="str">
        <f>HYPERLINK("#'Factor List'!A1","Back to Factor List")</f>
        <v>Back to Factor List</v>
      </c>
    </row>
    <row r="24" spans="1:3" x14ac:dyDescent="0.25">
      <c r="B24" s="95" t="str">
        <f>HYPERLINK("#'Assumptions'!A1","Assumptions")</f>
        <v>Assumptions</v>
      </c>
    </row>
    <row r="26" spans="1:3" ht="26.4" x14ac:dyDescent="0.25">
      <c r="A26" s="91" t="s">
        <v>659</v>
      </c>
      <c r="B26" s="91" t="s">
        <v>694</v>
      </c>
      <c r="C26" s="91" t="s">
        <v>695</v>
      </c>
    </row>
    <row r="27" spans="1:3" x14ac:dyDescent="0.25">
      <c r="A27" s="92">
        <v>16</v>
      </c>
      <c r="B27" s="93">
        <v>10.72</v>
      </c>
      <c r="C27" s="93">
        <v>10.72</v>
      </c>
    </row>
    <row r="28" spans="1:3" x14ac:dyDescent="0.25">
      <c r="A28" s="92">
        <v>17</v>
      </c>
      <c r="B28" s="93">
        <v>10.87</v>
      </c>
      <c r="C28" s="93">
        <v>10.87</v>
      </c>
    </row>
    <row r="29" spans="1:3" x14ac:dyDescent="0.25">
      <c r="A29" s="92">
        <v>18</v>
      </c>
      <c r="B29" s="93">
        <v>11.03</v>
      </c>
      <c r="C29" s="93">
        <v>11.03</v>
      </c>
    </row>
    <row r="30" spans="1:3" x14ac:dyDescent="0.25">
      <c r="A30" s="92">
        <v>19</v>
      </c>
      <c r="B30" s="93">
        <v>11.18</v>
      </c>
      <c r="C30" s="93">
        <v>11.18</v>
      </c>
    </row>
    <row r="31" spans="1:3" x14ac:dyDescent="0.25">
      <c r="A31" s="92">
        <v>20</v>
      </c>
      <c r="B31" s="93">
        <v>11.34</v>
      </c>
      <c r="C31" s="93">
        <v>11.34</v>
      </c>
    </row>
    <row r="32" spans="1:3" x14ac:dyDescent="0.25">
      <c r="A32" s="92">
        <v>21</v>
      </c>
      <c r="B32" s="93">
        <v>11.51</v>
      </c>
      <c r="C32" s="93">
        <v>11.51</v>
      </c>
    </row>
    <row r="33" spans="1:3" x14ac:dyDescent="0.25">
      <c r="A33" s="92">
        <v>22</v>
      </c>
      <c r="B33" s="93">
        <v>11.67</v>
      </c>
      <c r="C33" s="93">
        <v>11.67</v>
      </c>
    </row>
    <row r="34" spans="1:3" x14ac:dyDescent="0.25">
      <c r="A34" s="92">
        <v>23</v>
      </c>
      <c r="B34" s="93">
        <v>11.84</v>
      </c>
      <c r="C34" s="93">
        <v>11.84</v>
      </c>
    </row>
    <row r="35" spans="1:3" x14ac:dyDescent="0.25">
      <c r="A35" s="92">
        <v>24</v>
      </c>
      <c r="B35" s="93">
        <v>12.01</v>
      </c>
      <c r="C35" s="93">
        <v>12.01</v>
      </c>
    </row>
    <row r="36" spans="1:3" x14ac:dyDescent="0.25">
      <c r="A36" s="92">
        <v>25</v>
      </c>
      <c r="B36" s="93">
        <v>12.18</v>
      </c>
      <c r="C36" s="93">
        <v>12.18</v>
      </c>
    </row>
    <row r="37" spans="1:3" x14ac:dyDescent="0.25">
      <c r="A37" s="92">
        <v>26</v>
      </c>
      <c r="B37" s="93">
        <v>12.36</v>
      </c>
      <c r="C37" s="93">
        <v>12.36</v>
      </c>
    </row>
    <row r="38" spans="1:3" x14ac:dyDescent="0.25">
      <c r="A38" s="92">
        <v>27</v>
      </c>
      <c r="B38" s="93">
        <v>12.53</v>
      </c>
      <c r="C38" s="93">
        <v>12.53</v>
      </c>
    </row>
    <row r="39" spans="1:3" x14ac:dyDescent="0.25">
      <c r="A39" s="92">
        <v>28</v>
      </c>
      <c r="B39" s="93">
        <v>12.71</v>
      </c>
      <c r="C39" s="93">
        <v>12.71</v>
      </c>
    </row>
    <row r="40" spans="1:3" x14ac:dyDescent="0.25">
      <c r="A40" s="92">
        <v>29</v>
      </c>
      <c r="B40" s="93">
        <v>12.9</v>
      </c>
      <c r="C40" s="93">
        <v>12.9</v>
      </c>
    </row>
    <row r="41" spans="1:3" x14ac:dyDescent="0.25">
      <c r="A41" s="92">
        <v>30</v>
      </c>
      <c r="B41" s="93">
        <v>13.08</v>
      </c>
      <c r="C41" s="93">
        <v>13.08</v>
      </c>
    </row>
    <row r="42" spans="1:3" x14ac:dyDescent="0.25">
      <c r="A42" s="92">
        <v>31</v>
      </c>
      <c r="B42" s="93">
        <v>13.27</v>
      </c>
      <c r="C42" s="93">
        <v>13.27</v>
      </c>
    </row>
    <row r="43" spans="1:3" x14ac:dyDescent="0.25">
      <c r="A43" s="92">
        <v>32</v>
      </c>
      <c r="B43" s="93">
        <v>13.46</v>
      </c>
      <c r="C43" s="93">
        <v>13.46</v>
      </c>
    </row>
    <row r="44" spans="1:3" x14ac:dyDescent="0.25">
      <c r="A44" s="92">
        <v>33</v>
      </c>
      <c r="B44" s="93">
        <v>13.66</v>
      </c>
      <c r="C44" s="93">
        <v>13.66</v>
      </c>
    </row>
    <row r="45" spans="1:3" x14ac:dyDescent="0.25">
      <c r="A45" s="92">
        <v>34</v>
      </c>
      <c r="B45" s="93">
        <v>13.86</v>
      </c>
      <c r="C45" s="93">
        <v>13.86</v>
      </c>
    </row>
    <row r="46" spans="1:3" x14ac:dyDescent="0.25">
      <c r="A46" s="92">
        <v>35</v>
      </c>
      <c r="B46" s="93">
        <v>14.06</v>
      </c>
      <c r="C46" s="93">
        <v>14.06</v>
      </c>
    </row>
    <row r="47" spans="1:3" x14ac:dyDescent="0.25">
      <c r="A47" s="92">
        <v>36</v>
      </c>
      <c r="B47" s="93">
        <v>14.26</v>
      </c>
      <c r="C47" s="93">
        <v>14.26</v>
      </c>
    </row>
    <row r="48" spans="1:3" x14ac:dyDescent="0.25">
      <c r="A48" s="92">
        <v>37</v>
      </c>
      <c r="B48" s="93">
        <v>14.47</v>
      </c>
      <c r="C48" s="93">
        <v>14.47</v>
      </c>
    </row>
    <row r="49" spans="1:3" x14ac:dyDescent="0.25">
      <c r="A49" s="92">
        <v>38</v>
      </c>
      <c r="B49" s="93">
        <v>14.69</v>
      </c>
      <c r="C49" s="93">
        <v>14.69</v>
      </c>
    </row>
    <row r="50" spans="1:3" x14ac:dyDescent="0.25">
      <c r="A50" s="92">
        <v>39</v>
      </c>
      <c r="B50" s="93">
        <v>14.91</v>
      </c>
      <c r="C50" s="93">
        <v>14.91</v>
      </c>
    </row>
    <row r="51" spans="1:3" x14ac:dyDescent="0.25">
      <c r="A51" s="92">
        <v>40</v>
      </c>
      <c r="B51" s="93">
        <v>15.13</v>
      </c>
      <c r="C51" s="93">
        <v>15.13</v>
      </c>
    </row>
    <row r="52" spans="1:3" x14ac:dyDescent="0.25">
      <c r="A52" s="92">
        <v>41</v>
      </c>
      <c r="B52" s="93">
        <v>15.36</v>
      </c>
      <c r="C52" s="93">
        <v>15.36</v>
      </c>
    </row>
    <row r="53" spans="1:3" x14ac:dyDescent="0.25">
      <c r="A53" s="92">
        <v>42</v>
      </c>
      <c r="B53" s="93">
        <v>15.59</v>
      </c>
      <c r="C53" s="93">
        <v>15.59</v>
      </c>
    </row>
    <row r="54" spans="1:3" x14ac:dyDescent="0.25">
      <c r="A54" s="92">
        <v>43</v>
      </c>
      <c r="B54" s="93">
        <v>15.83</v>
      </c>
      <c r="C54" s="93">
        <v>15.83</v>
      </c>
    </row>
    <row r="55" spans="1:3" x14ac:dyDescent="0.25">
      <c r="A55" s="92">
        <v>44</v>
      </c>
      <c r="B55" s="93">
        <v>16.07</v>
      </c>
      <c r="C55" s="93">
        <v>16.07</v>
      </c>
    </row>
    <row r="56" spans="1:3" x14ac:dyDescent="0.25">
      <c r="A56" s="92">
        <v>45</v>
      </c>
      <c r="B56" s="93">
        <v>16.329999999999998</v>
      </c>
      <c r="C56" s="93">
        <v>16.329999999999998</v>
      </c>
    </row>
    <row r="57" spans="1:3" x14ac:dyDescent="0.25">
      <c r="A57" s="92">
        <v>46</v>
      </c>
      <c r="B57" s="93">
        <v>16.59</v>
      </c>
      <c r="C57" s="93">
        <v>16.59</v>
      </c>
    </row>
    <row r="58" spans="1:3" x14ac:dyDescent="0.25">
      <c r="A58" s="92">
        <v>47</v>
      </c>
      <c r="B58" s="93">
        <v>16.850000000000001</v>
      </c>
      <c r="C58" s="93">
        <v>16.850000000000001</v>
      </c>
    </row>
    <row r="59" spans="1:3" x14ac:dyDescent="0.25">
      <c r="A59" s="92">
        <v>48</v>
      </c>
      <c r="B59" s="93">
        <v>17.13</v>
      </c>
      <c r="C59" s="93">
        <v>17.13</v>
      </c>
    </row>
    <row r="60" spans="1:3" x14ac:dyDescent="0.25">
      <c r="A60" s="92">
        <v>49</v>
      </c>
      <c r="B60" s="93">
        <v>17.41</v>
      </c>
      <c r="C60" s="93">
        <v>17.41</v>
      </c>
    </row>
    <row r="61" spans="1:3" x14ac:dyDescent="0.25">
      <c r="A61" s="92">
        <v>50</v>
      </c>
      <c r="B61" s="93">
        <v>17.7</v>
      </c>
      <c r="C61" s="93">
        <v>17.7</v>
      </c>
    </row>
    <row r="62" spans="1:3" x14ac:dyDescent="0.25">
      <c r="A62" s="92">
        <v>51</v>
      </c>
      <c r="B62" s="93">
        <v>18.010000000000002</v>
      </c>
      <c r="C62" s="93">
        <v>18.010000000000002</v>
      </c>
    </row>
    <row r="63" spans="1:3" x14ac:dyDescent="0.25">
      <c r="A63" s="92">
        <v>52</v>
      </c>
      <c r="B63" s="93">
        <v>18.32</v>
      </c>
      <c r="C63" s="93">
        <v>18.32</v>
      </c>
    </row>
    <row r="64" spans="1:3" x14ac:dyDescent="0.25">
      <c r="A64" s="92">
        <v>53</v>
      </c>
      <c r="B64" s="93">
        <v>18.64</v>
      </c>
      <c r="C64" s="93">
        <v>18.64</v>
      </c>
    </row>
    <row r="65" spans="1:3" x14ac:dyDescent="0.25">
      <c r="A65" s="92">
        <v>54</v>
      </c>
      <c r="B65" s="93">
        <v>18.97</v>
      </c>
      <c r="C65" s="93">
        <v>18.97</v>
      </c>
    </row>
    <row r="66" spans="1:3" x14ac:dyDescent="0.25">
      <c r="A66" s="92">
        <v>55</v>
      </c>
      <c r="B66" s="93">
        <v>19.309999999999999</v>
      </c>
      <c r="C66" s="93">
        <v>19.309999999999999</v>
      </c>
    </row>
    <row r="67" spans="1:3" x14ac:dyDescent="0.25">
      <c r="A67" s="92">
        <v>56</v>
      </c>
      <c r="B67" s="93">
        <v>19.66</v>
      </c>
      <c r="C67" s="93">
        <v>19.66</v>
      </c>
    </row>
    <row r="68" spans="1:3" x14ac:dyDescent="0.25">
      <c r="A68" s="92">
        <v>57</v>
      </c>
      <c r="B68" s="93">
        <v>20.03</v>
      </c>
      <c r="C68" s="93">
        <v>20.03</v>
      </c>
    </row>
    <row r="69" spans="1:3" x14ac:dyDescent="0.25">
      <c r="A69" s="92">
        <v>58</v>
      </c>
      <c r="B69" s="93">
        <v>20.41</v>
      </c>
      <c r="C69" s="93">
        <v>20.41</v>
      </c>
    </row>
    <row r="70" spans="1:3" x14ac:dyDescent="0.25">
      <c r="A70" s="92">
        <v>59</v>
      </c>
      <c r="B70" s="93">
        <v>20.81</v>
      </c>
      <c r="C70" s="93">
        <v>20.81</v>
      </c>
    </row>
    <row r="71" spans="1:3" x14ac:dyDescent="0.25">
      <c r="A71" s="92">
        <v>60</v>
      </c>
      <c r="B71" s="93">
        <v>20.72</v>
      </c>
      <c r="C71" s="93">
        <v>20.72</v>
      </c>
    </row>
    <row r="72" spans="1:3" x14ac:dyDescent="0.25">
      <c r="A72" s="92">
        <v>61</v>
      </c>
      <c r="B72" s="93">
        <v>20.12</v>
      </c>
      <c r="C72" s="93">
        <v>20.12</v>
      </c>
    </row>
    <row r="73" spans="1:3" x14ac:dyDescent="0.25">
      <c r="A73" s="92">
        <v>62</v>
      </c>
      <c r="B73" s="93">
        <v>19.53</v>
      </c>
      <c r="C73" s="93">
        <v>19.53</v>
      </c>
    </row>
    <row r="74" spans="1:3" x14ac:dyDescent="0.25">
      <c r="A74" s="92">
        <v>63</v>
      </c>
      <c r="B74" s="93">
        <v>18.93</v>
      </c>
      <c r="C74" s="93">
        <v>18.93</v>
      </c>
    </row>
    <row r="75" spans="1:3" x14ac:dyDescent="0.25">
      <c r="A75" s="92">
        <v>64</v>
      </c>
      <c r="B75" s="93">
        <v>18.32</v>
      </c>
      <c r="C75" s="93">
        <v>18.32</v>
      </c>
    </row>
    <row r="76" spans="1:3" x14ac:dyDescent="0.25">
      <c r="A76" s="92">
        <v>65</v>
      </c>
      <c r="B76" s="93">
        <v>17.71</v>
      </c>
      <c r="C76" s="93">
        <v>17.71</v>
      </c>
    </row>
    <row r="77" spans="1:3" x14ac:dyDescent="0.25">
      <c r="A77" s="92">
        <v>66</v>
      </c>
      <c r="B77" s="93">
        <v>17.100000000000001</v>
      </c>
      <c r="C77" s="93">
        <v>17.100000000000001</v>
      </c>
    </row>
    <row r="78" spans="1:3" x14ac:dyDescent="0.25">
      <c r="A78" s="92">
        <v>67</v>
      </c>
      <c r="B78" s="93">
        <v>16.489999999999998</v>
      </c>
      <c r="C78" s="93">
        <v>16.489999999999998</v>
      </c>
    </row>
    <row r="79" spans="1:3" x14ac:dyDescent="0.25">
      <c r="A79" s="92">
        <v>68</v>
      </c>
      <c r="B79" s="93">
        <v>15.88</v>
      </c>
      <c r="C79" s="93">
        <v>15.88</v>
      </c>
    </row>
    <row r="80" spans="1:3" x14ac:dyDescent="0.25">
      <c r="A80" s="92">
        <v>69</v>
      </c>
      <c r="B80" s="93">
        <v>15.26</v>
      </c>
      <c r="C80" s="93">
        <v>15.26</v>
      </c>
    </row>
    <row r="81" spans="1:3" x14ac:dyDescent="0.25">
      <c r="A81" s="92">
        <v>70</v>
      </c>
      <c r="B81" s="93">
        <v>14.64</v>
      </c>
      <c r="C81" s="93">
        <v>14.64</v>
      </c>
    </row>
    <row r="82" spans="1:3" x14ac:dyDescent="0.25">
      <c r="A82" s="92">
        <v>71</v>
      </c>
      <c r="B82" s="93">
        <v>14.02</v>
      </c>
      <c r="C82" s="93">
        <v>14.02</v>
      </c>
    </row>
    <row r="83" spans="1:3" x14ac:dyDescent="0.25">
      <c r="A83" s="92">
        <v>72</v>
      </c>
      <c r="B83" s="93">
        <v>13.4</v>
      </c>
      <c r="C83" s="93">
        <v>13.4</v>
      </c>
    </row>
    <row r="84" spans="1:3" x14ac:dyDescent="0.25">
      <c r="A84" s="92">
        <v>73</v>
      </c>
      <c r="B84" s="93">
        <v>12.78</v>
      </c>
      <c r="C84" s="93">
        <v>12.78</v>
      </c>
    </row>
    <row r="85" spans="1:3" x14ac:dyDescent="0.25">
      <c r="A85" s="92">
        <v>74</v>
      </c>
      <c r="B85" s="93">
        <v>12.17</v>
      </c>
      <c r="C85" s="93">
        <v>12.17</v>
      </c>
    </row>
    <row r="86" spans="1:3" x14ac:dyDescent="0.25">
      <c r="A86" s="92">
        <v>75</v>
      </c>
      <c r="B86" s="93">
        <v>11.56</v>
      </c>
      <c r="C86" s="93">
        <v>11.56</v>
      </c>
    </row>
    <row r="87" spans="1:3" x14ac:dyDescent="0.25">
      <c r="A87" s="92">
        <v>76</v>
      </c>
      <c r="B87" s="93">
        <v>10.96</v>
      </c>
      <c r="C87" s="93">
        <v>10.96</v>
      </c>
    </row>
    <row r="88" spans="1:3" x14ac:dyDescent="0.25">
      <c r="A88" s="92">
        <v>77</v>
      </c>
      <c r="B88" s="93">
        <v>10.36</v>
      </c>
      <c r="C88" s="93">
        <v>10.36</v>
      </c>
    </row>
    <row r="89" spans="1:3" x14ac:dyDescent="0.25">
      <c r="A89" s="92">
        <v>78</v>
      </c>
      <c r="B89" s="93">
        <v>9.77</v>
      </c>
      <c r="C89" s="93">
        <v>9.77</v>
      </c>
    </row>
    <row r="90" spans="1:3" x14ac:dyDescent="0.25">
      <c r="A90" s="92">
        <v>79</v>
      </c>
      <c r="B90" s="93">
        <v>9.1999999999999993</v>
      </c>
      <c r="C90" s="93">
        <v>9.1999999999999993</v>
      </c>
    </row>
    <row r="91" spans="1:3" x14ac:dyDescent="0.25">
      <c r="A91" s="92">
        <v>80</v>
      </c>
      <c r="B91" s="93">
        <v>8.6300000000000008</v>
      </c>
      <c r="C91" s="93">
        <v>8.6300000000000008</v>
      </c>
    </row>
    <row r="92" spans="1:3" x14ac:dyDescent="0.25">
      <c r="A92" s="92">
        <v>81</v>
      </c>
      <c r="B92" s="93">
        <v>8.08</v>
      </c>
      <c r="C92" s="93">
        <v>8.08</v>
      </c>
    </row>
    <row r="93" spans="1:3" x14ac:dyDescent="0.25">
      <c r="A93" s="92">
        <v>82</v>
      </c>
      <c r="B93" s="93">
        <v>7.54</v>
      </c>
      <c r="C93" s="93">
        <v>7.54</v>
      </c>
    </row>
    <row r="94" spans="1:3" x14ac:dyDescent="0.25">
      <c r="A94" s="92">
        <v>83</v>
      </c>
      <c r="B94" s="93">
        <v>7.02</v>
      </c>
      <c r="C94" s="93">
        <v>7.02</v>
      </c>
    </row>
    <row r="95" spans="1:3" x14ac:dyDescent="0.25">
      <c r="A95" s="92">
        <v>84</v>
      </c>
      <c r="B95" s="93">
        <v>6.52</v>
      </c>
      <c r="C95" s="93">
        <v>6.52</v>
      </c>
    </row>
    <row r="96" spans="1:3" x14ac:dyDescent="0.25">
      <c r="A96" s="92">
        <v>85</v>
      </c>
      <c r="B96" s="93">
        <v>6.03</v>
      </c>
      <c r="C96" s="93">
        <v>6.03</v>
      </c>
    </row>
  </sheetData>
  <sheetProtection algorithmName="SHA-512" hashValue="zXJU+wZMTGZ8seBMT0MpVTrHgaK0FMYfmfvMXhGFtiIJVV9rYPjB1xiGXZXeIlcCUebPcm7v64hX4R1mQgfnag==" saltValue="h+Ta5roR1Oe1ZvOVzGUARw==" spinCount="100000" sheet="1" objects="1" scenarios="1"/>
  <conditionalFormatting sqref="A6:A16">
    <cfRule type="expression" dxfId="797" priority="21" stopIfTrue="1">
      <formula>MOD(ROW(),2)=0</formula>
    </cfRule>
    <cfRule type="expression" dxfId="796" priority="22" stopIfTrue="1">
      <formula>MOD(ROW(),2)&lt;&gt;0</formula>
    </cfRule>
  </conditionalFormatting>
  <conditionalFormatting sqref="B6:C16 C17:C21">
    <cfRule type="expression" dxfId="795" priority="23" stopIfTrue="1">
      <formula>MOD(ROW(),2)=0</formula>
    </cfRule>
    <cfRule type="expression" dxfId="794" priority="24" stopIfTrue="1">
      <formula>MOD(ROW(),2)&lt;&gt;0</formula>
    </cfRule>
  </conditionalFormatting>
  <conditionalFormatting sqref="A17:A20">
    <cfRule type="expression" dxfId="793" priority="13" stopIfTrue="1">
      <formula>MOD(ROW(),2)=0</formula>
    </cfRule>
    <cfRule type="expression" dxfId="792" priority="14" stopIfTrue="1">
      <formula>MOD(ROW(),2)&lt;&gt;0</formula>
    </cfRule>
  </conditionalFormatting>
  <conditionalFormatting sqref="B17">
    <cfRule type="expression" dxfId="791" priority="15" stopIfTrue="1">
      <formula>MOD(ROW(),2)=0</formula>
    </cfRule>
    <cfRule type="expression" dxfId="790" priority="16" stopIfTrue="1">
      <formula>MOD(ROW(),2)&lt;&gt;0</formula>
    </cfRule>
  </conditionalFormatting>
  <conditionalFormatting sqref="A26:A96">
    <cfRule type="expression" dxfId="789" priority="9" stopIfTrue="1">
      <formula>MOD(ROW(),2)=0</formula>
    </cfRule>
    <cfRule type="expression" dxfId="788" priority="10" stopIfTrue="1">
      <formula>MOD(ROW(),2)&lt;&gt;0</formula>
    </cfRule>
  </conditionalFormatting>
  <conditionalFormatting sqref="B26:C96">
    <cfRule type="expression" dxfId="787" priority="11" stopIfTrue="1">
      <formula>MOD(ROW(),2)=0</formula>
    </cfRule>
    <cfRule type="expression" dxfId="786" priority="12" stopIfTrue="1">
      <formula>MOD(ROW(),2)&lt;&gt;0</formula>
    </cfRule>
  </conditionalFormatting>
  <conditionalFormatting sqref="B18:B21">
    <cfRule type="expression" dxfId="785" priority="7" stopIfTrue="1">
      <formula>MOD(ROW(),2)=0</formula>
    </cfRule>
    <cfRule type="expression" dxfId="784" priority="8" stopIfTrue="1">
      <formula>MOD(ROW(),2)&lt;&gt;0</formula>
    </cfRule>
  </conditionalFormatting>
  <conditionalFormatting sqref="A21">
    <cfRule type="expression" dxfId="783" priority="3" stopIfTrue="1">
      <formula>MOD(ROW(),2)=0</formula>
    </cfRule>
    <cfRule type="expression" dxfId="78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104"/>
  <dimension ref="A1:I96"/>
  <sheetViews>
    <sheetView showGridLines="0" zoomScale="85" zoomScaleNormal="85" workbookViewId="0">
      <selection activeCell="B22" sqref="B22"/>
    </sheetView>
  </sheetViews>
  <sheetFormatPr defaultColWidth="10" defaultRowHeight="13.2" x14ac:dyDescent="0.25"/>
  <cols>
    <col min="1" max="1" width="31.88671875" style="27" customWidth="1"/>
    <col min="2" max="2" width="22.88671875" style="27" customWidth="1"/>
    <col min="3" max="3" width="26.44140625" style="27" customWidth="1"/>
    <col min="4" max="4" width="10" style="27" customWidth="1"/>
    <col min="5"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Fire_S - Consolidated Factor Spreadsheet</v>
      </c>
      <c r="B2" s="43"/>
      <c r="C2" s="43"/>
      <c r="D2" s="43"/>
      <c r="E2" s="43"/>
      <c r="F2" s="43"/>
      <c r="G2" s="43"/>
      <c r="H2" s="43"/>
      <c r="I2" s="43"/>
    </row>
    <row r="3" spans="1:9" ht="15.6" x14ac:dyDescent="0.3">
      <c r="A3" s="44" t="str">
        <f>TABLE_FACTOR_TYPE&amp;" - x-"&amp;TABLE_SERIES_NUMBER</f>
        <v>Pension Credit - x-314</v>
      </c>
      <c r="B3" s="43"/>
      <c r="C3" s="43"/>
      <c r="D3" s="43"/>
      <c r="E3" s="43"/>
      <c r="F3" s="43"/>
      <c r="G3" s="43"/>
      <c r="H3" s="43"/>
      <c r="I3" s="43"/>
    </row>
    <row r="4" spans="1:9" x14ac:dyDescent="0.25">
      <c r="A4" s="45"/>
    </row>
    <row r="6" spans="1:9" x14ac:dyDescent="0.25">
      <c r="A6" s="89" t="s">
        <v>573</v>
      </c>
      <c r="B6" s="90" t="s">
        <v>574</v>
      </c>
      <c r="C6" s="90"/>
    </row>
    <row r="7" spans="1:9" x14ac:dyDescent="0.25">
      <c r="A7" s="84" t="s">
        <v>575</v>
      </c>
      <c r="B7" s="85" t="s">
        <v>82</v>
      </c>
      <c r="C7" s="85"/>
    </row>
    <row r="8" spans="1:9" x14ac:dyDescent="0.25">
      <c r="A8" s="84" t="s">
        <v>285</v>
      </c>
      <c r="B8" s="85">
        <v>2006</v>
      </c>
      <c r="C8" s="85"/>
    </row>
    <row r="9" spans="1:9" x14ac:dyDescent="0.25">
      <c r="A9" s="84" t="s">
        <v>286</v>
      </c>
      <c r="B9" s="85" t="s">
        <v>405</v>
      </c>
      <c r="C9" s="85"/>
    </row>
    <row r="10" spans="1:9" x14ac:dyDescent="0.25">
      <c r="A10" s="84" t="s">
        <v>6</v>
      </c>
      <c r="B10" s="85" t="s">
        <v>406</v>
      </c>
      <c r="C10" s="85"/>
    </row>
    <row r="11" spans="1:9" x14ac:dyDescent="0.25">
      <c r="A11" s="84" t="s">
        <v>287</v>
      </c>
      <c r="B11" s="85" t="s">
        <v>407</v>
      </c>
      <c r="C11" s="85"/>
    </row>
    <row r="12" spans="1:9" x14ac:dyDescent="0.25">
      <c r="A12" s="84" t="s">
        <v>288</v>
      </c>
      <c r="B12" s="85" t="s">
        <v>305</v>
      </c>
      <c r="C12" s="85"/>
    </row>
    <row r="13" spans="1:9" hidden="1" x14ac:dyDescent="0.25">
      <c r="A13" s="84" t="s">
        <v>582</v>
      </c>
      <c r="B13" s="85">
        <v>1</v>
      </c>
      <c r="C13" s="85"/>
    </row>
    <row r="14" spans="1:9" hidden="1" x14ac:dyDescent="0.25">
      <c r="A14" s="84" t="s">
        <v>290</v>
      </c>
      <c r="B14" s="85">
        <v>314</v>
      </c>
      <c r="C14" s="85"/>
    </row>
    <row r="15" spans="1:9" x14ac:dyDescent="0.25">
      <c r="A15" s="84" t="s">
        <v>585</v>
      </c>
      <c r="B15" s="85" t="s">
        <v>410</v>
      </c>
      <c r="C15" s="85"/>
    </row>
    <row r="16" spans="1:9" x14ac:dyDescent="0.25">
      <c r="A16" s="84" t="s">
        <v>292</v>
      </c>
      <c r="B16" s="85" t="s">
        <v>409</v>
      </c>
      <c r="C16" s="85"/>
    </row>
    <row r="17" spans="1:3" ht="66" x14ac:dyDescent="0.25">
      <c r="A17" s="84" t="s">
        <v>657</v>
      </c>
      <c r="B17" s="85" t="s">
        <v>387</v>
      </c>
      <c r="C17" s="85"/>
    </row>
    <row r="18" spans="1:3" x14ac:dyDescent="0.25">
      <c r="A18" s="84" t="s">
        <v>589</v>
      </c>
      <c r="B18" s="87">
        <v>45070</v>
      </c>
      <c r="C18" s="85"/>
    </row>
    <row r="19" spans="1:3" x14ac:dyDescent="0.25">
      <c r="A19" s="84" t="s">
        <v>295</v>
      </c>
      <c r="B19" s="87">
        <v>45014</v>
      </c>
      <c r="C19" s="85"/>
    </row>
    <row r="20" spans="1:3" x14ac:dyDescent="0.25">
      <c r="A20" s="84" t="s">
        <v>297</v>
      </c>
      <c r="B20" s="80" t="s">
        <v>310</v>
      </c>
      <c r="C20" s="85"/>
    </row>
    <row r="21" spans="1:3" x14ac:dyDescent="0.25">
      <c r="A21" s="168" t="s">
        <v>658</v>
      </c>
      <c r="B21" s="80" t="s">
        <v>309</v>
      </c>
      <c r="C21" s="85"/>
    </row>
    <row r="23" spans="1:3" x14ac:dyDescent="0.25">
      <c r="B23" s="95" t="str">
        <f>HYPERLINK("#'Factor List'!A1","Back to Factor List")</f>
        <v>Back to Factor List</v>
      </c>
    </row>
    <row r="24" spans="1:3" x14ac:dyDescent="0.25">
      <c r="B24" s="95" t="str">
        <f>HYPERLINK("#'Assumptions'!A1","Assumptions")</f>
        <v>Assumptions</v>
      </c>
    </row>
    <row r="26" spans="1:3" ht="26.4" x14ac:dyDescent="0.25">
      <c r="A26" s="91" t="s">
        <v>659</v>
      </c>
      <c r="B26" s="91" t="s">
        <v>694</v>
      </c>
      <c r="C26" s="91" t="s">
        <v>695</v>
      </c>
    </row>
    <row r="27" spans="1:3" x14ac:dyDescent="0.25">
      <c r="A27" s="92">
        <v>16</v>
      </c>
      <c r="B27" s="93">
        <v>8.56</v>
      </c>
      <c r="C27" s="93">
        <v>8.56</v>
      </c>
    </row>
    <row r="28" spans="1:3" x14ac:dyDescent="0.25">
      <c r="A28" s="92">
        <v>17</v>
      </c>
      <c r="B28" s="93">
        <v>8.68</v>
      </c>
      <c r="C28" s="93">
        <v>8.68</v>
      </c>
    </row>
    <row r="29" spans="1:3" x14ac:dyDescent="0.25">
      <c r="A29" s="92">
        <v>18</v>
      </c>
      <c r="B29" s="93">
        <v>8.8000000000000007</v>
      </c>
      <c r="C29" s="93">
        <v>8.8000000000000007</v>
      </c>
    </row>
    <row r="30" spans="1:3" x14ac:dyDescent="0.25">
      <c r="A30" s="92">
        <v>19</v>
      </c>
      <c r="B30" s="93">
        <v>8.92</v>
      </c>
      <c r="C30" s="93">
        <v>8.92</v>
      </c>
    </row>
    <row r="31" spans="1:3" x14ac:dyDescent="0.25">
      <c r="A31" s="92">
        <v>20</v>
      </c>
      <c r="B31" s="93">
        <v>9.0500000000000007</v>
      </c>
      <c r="C31" s="93">
        <v>9.0500000000000007</v>
      </c>
    </row>
    <row r="32" spans="1:3" x14ac:dyDescent="0.25">
      <c r="A32" s="92">
        <v>21</v>
      </c>
      <c r="B32" s="93">
        <v>9.17</v>
      </c>
      <c r="C32" s="93">
        <v>9.17</v>
      </c>
    </row>
    <row r="33" spans="1:3" x14ac:dyDescent="0.25">
      <c r="A33" s="92">
        <v>22</v>
      </c>
      <c r="B33" s="93">
        <v>9.3000000000000007</v>
      </c>
      <c r="C33" s="93">
        <v>9.3000000000000007</v>
      </c>
    </row>
    <row r="34" spans="1:3" x14ac:dyDescent="0.25">
      <c r="A34" s="92">
        <v>23</v>
      </c>
      <c r="B34" s="93">
        <v>9.43</v>
      </c>
      <c r="C34" s="93">
        <v>9.43</v>
      </c>
    </row>
    <row r="35" spans="1:3" x14ac:dyDescent="0.25">
      <c r="A35" s="92">
        <v>24</v>
      </c>
      <c r="B35" s="93">
        <v>9.56</v>
      </c>
      <c r="C35" s="93">
        <v>9.56</v>
      </c>
    </row>
    <row r="36" spans="1:3" x14ac:dyDescent="0.25">
      <c r="A36" s="92">
        <v>25</v>
      </c>
      <c r="B36" s="93">
        <v>9.69</v>
      </c>
      <c r="C36" s="93">
        <v>9.69</v>
      </c>
    </row>
    <row r="37" spans="1:3" x14ac:dyDescent="0.25">
      <c r="A37" s="92">
        <v>26</v>
      </c>
      <c r="B37" s="93">
        <v>9.82</v>
      </c>
      <c r="C37" s="93">
        <v>9.82</v>
      </c>
    </row>
    <row r="38" spans="1:3" x14ac:dyDescent="0.25">
      <c r="A38" s="92">
        <v>27</v>
      </c>
      <c r="B38" s="93">
        <v>9.9600000000000009</v>
      </c>
      <c r="C38" s="93">
        <v>9.9600000000000009</v>
      </c>
    </row>
    <row r="39" spans="1:3" x14ac:dyDescent="0.25">
      <c r="A39" s="92">
        <v>28</v>
      </c>
      <c r="B39" s="93">
        <v>10.1</v>
      </c>
      <c r="C39" s="93">
        <v>10.1</v>
      </c>
    </row>
    <row r="40" spans="1:3" x14ac:dyDescent="0.25">
      <c r="A40" s="92">
        <v>29</v>
      </c>
      <c r="B40" s="93">
        <v>10.24</v>
      </c>
      <c r="C40" s="93">
        <v>10.24</v>
      </c>
    </row>
    <row r="41" spans="1:3" x14ac:dyDescent="0.25">
      <c r="A41" s="92">
        <v>30</v>
      </c>
      <c r="B41" s="93">
        <v>10.38</v>
      </c>
      <c r="C41" s="93">
        <v>10.38</v>
      </c>
    </row>
    <row r="42" spans="1:3" x14ac:dyDescent="0.25">
      <c r="A42" s="92">
        <v>31</v>
      </c>
      <c r="B42" s="93">
        <v>10.52</v>
      </c>
      <c r="C42" s="93">
        <v>10.52</v>
      </c>
    </row>
    <row r="43" spans="1:3" x14ac:dyDescent="0.25">
      <c r="A43" s="92">
        <v>32</v>
      </c>
      <c r="B43" s="93">
        <v>10.67</v>
      </c>
      <c r="C43" s="93">
        <v>10.67</v>
      </c>
    </row>
    <row r="44" spans="1:3" x14ac:dyDescent="0.25">
      <c r="A44" s="92">
        <v>33</v>
      </c>
      <c r="B44" s="93">
        <v>10.82</v>
      </c>
      <c r="C44" s="93">
        <v>10.82</v>
      </c>
    </row>
    <row r="45" spans="1:3" x14ac:dyDescent="0.25">
      <c r="A45" s="92">
        <v>34</v>
      </c>
      <c r="B45" s="93">
        <v>10.97</v>
      </c>
      <c r="C45" s="93">
        <v>10.97</v>
      </c>
    </row>
    <row r="46" spans="1:3" x14ac:dyDescent="0.25">
      <c r="A46" s="92">
        <v>35</v>
      </c>
      <c r="B46" s="93">
        <v>11.12</v>
      </c>
      <c r="C46" s="93">
        <v>11.12</v>
      </c>
    </row>
    <row r="47" spans="1:3" x14ac:dyDescent="0.25">
      <c r="A47" s="92">
        <v>36</v>
      </c>
      <c r="B47" s="93">
        <v>11.28</v>
      </c>
      <c r="C47" s="93">
        <v>11.28</v>
      </c>
    </row>
    <row r="48" spans="1:3" x14ac:dyDescent="0.25">
      <c r="A48" s="92">
        <v>37</v>
      </c>
      <c r="B48" s="93">
        <v>11.44</v>
      </c>
      <c r="C48" s="93">
        <v>11.44</v>
      </c>
    </row>
    <row r="49" spans="1:3" x14ac:dyDescent="0.25">
      <c r="A49" s="92">
        <v>38</v>
      </c>
      <c r="B49" s="93">
        <v>11.6</v>
      </c>
      <c r="C49" s="93">
        <v>11.6</v>
      </c>
    </row>
    <row r="50" spans="1:3" x14ac:dyDescent="0.25">
      <c r="A50" s="92">
        <v>39</v>
      </c>
      <c r="B50" s="93">
        <v>11.77</v>
      </c>
      <c r="C50" s="93">
        <v>11.77</v>
      </c>
    </row>
    <row r="51" spans="1:3" x14ac:dyDescent="0.25">
      <c r="A51" s="92">
        <v>40</v>
      </c>
      <c r="B51" s="93">
        <v>11.93</v>
      </c>
      <c r="C51" s="93">
        <v>11.93</v>
      </c>
    </row>
    <row r="52" spans="1:3" x14ac:dyDescent="0.25">
      <c r="A52" s="92">
        <v>41</v>
      </c>
      <c r="B52" s="93">
        <v>12.11</v>
      </c>
      <c r="C52" s="93">
        <v>12.11</v>
      </c>
    </row>
    <row r="53" spans="1:3" x14ac:dyDescent="0.25">
      <c r="A53" s="92">
        <v>42</v>
      </c>
      <c r="B53" s="93">
        <v>12.28</v>
      </c>
      <c r="C53" s="93">
        <v>12.28</v>
      </c>
    </row>
    <row r="54" spans="1:3" x14ac:dyDescent="0.25">
      <c r="A54" s="92">
        <v>43</v>
      </c>
      <c r="B54" s="93">
        <v>12.46</v>
      </c>
      <c r="C54" s="93">
        <v>12.46</v>
      </c>
    </row>
    <row r="55" spans="1:3" x14ac:dyDescent="0.25">
      <c r="A55" s="92">
        <v>44</v>
      </c>
      <c r="B55" s="93">
        <v>12.65</v>
      </c>
      <c r="C55" s="93">
        <v>12.65</v>
      </c>
    </row>
    <row r="56" spans="1:3" x14ac:dyDescent="0.25">
      <c r="A56" s="92">
        <v>45</v>
      </c>
      <c r="B56" s="93">
        <v>12.84</v>
      </c>
      <c r="C56" s="93">
        <v>12.84</v>
      </c>
    </row>
    <row r="57" spans="1:3" x14ac:dyDescent="0.25">
      <c r="A57" s="92">
        <v>46</v>
      </c>
      <c r="B57" s="93">
        <v>13.04</v>
      </c>
      <c r="C57" s="93">
        <v>13.04</v>
      </c>
    </row>
    <row r="58" spans="1:3" x14ac:dyDescent="0.25">
      <c r="A58" s="92">
        <v>47</v>
      </c>
      <c r="B58" s="93">
        <v>13.24</v>
      </c>
      <c r="C58" s="93">
        <v>13.24</v>
      </c>
    </row>
    <row r="59" spans="1:3" x14ac:dyDescent="0.25">
      <c r="A59" s="92">
        <v>48</v>
      </c>
      <c r="B59" s="93">
        <v>13.45</v>
      </c>
      <c r="C59" s="93">
        <v>13.45</v>
      </c>
    </row>
    <row r="60" spans="1:3" x14ac:dyDescent="0.25">
      <c r="A60" s="92">
        <v>49</v>
      </c>
      <c r="B60" s="93">
        <v>13.66</v>
      </c>
      <c r="C60" s="93">
        <v>13.66</v>
      </c>
    </row>
    <row r="61" spans="1:3" x14ac:dyDescent="0.25">
      <c r="A61" s="92">
        <v>50</v>
      </c>
      <c r="B61" s="93">
        <v>13.88</v>
      </c>
      <c r="C61" s="93">
        <v>13.88</v>
      </c>
    </row>
    <row r="62" spans="1:3" x14ac:dyDescent="0.25">
      <c r="A62" s="92">
        <v>51</v>
      </c>
      <c r="B62" s="93">
        <v>14.11</v>
      </c>
      <c r="C62" s="93">
        <v>14.11</v>
      </c>
    </row>
    <row r="63" spans="1:3" x14ac:dyDescent="0.25">
      <c r="A63" s="92">
        <v>52</v>
      </c>
      <c r="B63" s="93">
        <v>14.34</v>
      </c>
      <c r="C63" s="93">
        <v>14.34</v>
      </c>
    </row>
    <row r="64" spans="1:3" x14ac:dyDescent="0.25">
      <c r="A64" s="92">
        <v>53</v>
      </c>
      <c r="B64" s="93">
        <v>14.58</v>
      </c>
      <c r="C64" s="93">
        <v>14.58</v>
      </c>
    </row>
    <row r="65" spans="1:3" x14ac:dyDescent="0.25">
      <c r="A65" s="92">
        <v>54</v>
      </c>
      <c r="B65" s="93">
        <v>14.83</v>
      </c>
      <c r="C65" s="93">
        <v>14.83</v>
      </c>
    </row>
    <row r="66" spans="1:3" x14ac:dyDescent="0.25">
      <c r="A66" s="92">
        <v>55</v>
      </c>
      <c r="B66" s="93">
        <v>15.09</v>
      </c>
      <c r="C66" s="93">
        <v>15.09</v>
      </c>
    </row>
    <row r="67" spans="1:3" x14ac:dyDescent="0.25">
      <c r="A67" s="92">
        <v>56</v>
      </c>
      <c r="B67" s="93">
        <v>15.36</v>
      </c>
      <c r="C67" s="93">
        <v>15.36</v>
      </c>
    </row>
    <row r="68" spans="1:3" x14ac:dyDescent="0.25">
      <c r="A68" s="92">
        <v>57</v>
      </c>
      <c r="B68" s="93">
        <v>15.63</v>
      </c>
      <c r="C68" s="93">
        <v>15.63</v>
      </c>
    </row>
    <row r="69" spans="1:3" x14ac:dyDescent="0.25">
      <c r="A69" s="92">
        <v>58</v>
      </c>
      <c r="B69" s="93">
        <v>15.92</v>
      </c>
      <c r="C69" s="93">
        <v>15.92</v>
      </c>
    </row>
    <row r="70" spans="1:3" x14ac:dyDescent="0.25">
      <c r="A70" s="92">
        <v>59</v>
      </c>
      <c r="B70" s="93">
        <v>16.22</v>
      </c>
      <c r="C70" s="93">
        <v>16.22</v>
      </c>
    </row>
    <row r="71" spans="1:3" x14ac:dyDescent="0.25">
      <c r="A71" s="92">
        <v>60</v>
      </c>
      <c r="B71" s="93">
        <v>16.53</v>
      </c>
      <c r="C71" s="93">
        <v>16.53</v>
      </c>
    </row>
    <row r="72" spans="1:3" x14ac:dyDescent="0.25">
      <c r="A72" s="92">
        <v>61</v>
      </c>
      <c r="B72" s="93">
        <v>16.86</v>
      </c>
      <c r="C72" s="93">
        <v>16.86</v>
      </c>
    </row>
    <row r="73" spans="1:3" x14ac:dyDescent="0.25">
      <c r="A73" s="92">
        <v>62</v>
      </c>
      <c r="B73" s="93">
        <v>17.2</v>
      </c>
      <c r="C73" s="93">
        <v>17.2</v>
      </c>
    </row>
    <row r="74" spans="1:3" x14ac:dyDescent="0.25">
      <c r="A74" s="92">
        <v>63</v>
      </c>
      <c r="B74" s="93">
        <v>17.55</v>
      </c>
      <c r="C74" s="93">
        <v>17.55</v>
      </c>
    </row>
    <row r="75" spans="1:3" x14ac:dyDescent="0.25">
      <c r="A75" s="92">
        <v>64</v>
      </c>
      <c r="B75" s="93">
        <v>17.93</v>
      </c>
      <c r="C75" s="93">
        <v>17.93</v>
      </c>
    </row>
    <row r="76" spans="1:3" x14ac:dyDescent="0.25">
      <c r="A76" s="92">
        <v>65</v>
      </c>
      <c r="B76" s="93">
        <v>17.8</v>
      </c>
      <c r="C76" s="93">
        <v>17.8</v>
      </c>
    </row>
    <row r="77" spans="1:3" x14ac:dyDescent="0.25">
      <c r="A77" s="92">
        <v>66</v>
      </c>
      <c r="B77" s="93">
        <v>17.16</v>
      </c>
      <c r="C77" s="93">
        <v>17.16</v>
      </c>
    </row>
    <row r="78" spans="1:3" x14ac:dyDescent="0.25">
      <c r="A78" s="92">
        <v>67</v>
      </c>
      <c r="B78" s="93">
        <v>16.52</v>
      </c>
      <c r="C78" s="93">
        <v>16.52</v>
      </c>
    </row>
    <row r="79" spans="1:3" x14ac:dyDescent="0.25">
      <c r="A79" s="92">
        <v>68</v>
      </c>
      <c r="B79" s="93">
        <v>15.89</v>
      </c>
      <c r="C79" s="93">
        <v>15.89</v>
      </c>
    </row>
    <row r="80" spans="1:3" x14ac:dyDescent="0.25">
      <c r="A80" s="92">
        <v>69</v>
      </c>
      <c r="B80" s="93">
        <v>15.26</v>
      </c>
      <c r="C80" s="93">
        <v>15.26</v>
      </c>
    </row>
    <row r="81" spans="1:3" x14ac:dyDescent="0.25">
      <c r="A81" s="92">
        <v>70</v>
      </c>
      <c r="B81" s="93">
        <v>14.64</v>
      </c>
      <c r="C81" s="93">
        <v>14.64</v>
      </c>
    </row>
    <row r="82" spans="1:3" x14ac:dyDescent="0.25">
      <c r="A82" s="92">
        <v>71</v>
      </c>
      <c r="B82" s="93">
        <v>14.02</v>
      </c>
      <c r="C82" s="93">
        <v>14.02</v>
      </c>
    </row>
    <row r="83" spans="1:3" x14ac:dyDescent="0.25">
      <c r="A83" s="92">
        <v>72</v>
      </c>
      <c r="B83" s="93">
        <v>13.4</v>
      </c>
      <c r="C83" s="93">
        <v>13.4</v>
      </c>
    </row>
    <row r="84" spans="1:3" x14ac:dyDescent="0.25">
      <c r="A84" s="92">
        <v>73</v>
      </c>
      <c r="B84" s="93">
        <v>12.78</v>
      </c>
      <c r="C84" s="93">
        <v>12.78</v>
      </c>
    </row>
    <row r="85" spans="1:3" x14ac:dyDescent="0.25">
      <c r="A85" s="92">
        <v>74</v>
      </c>
      <c r="B85" s="93">
        <v>12.17</v>
      </c>
      <c r="C85" s="93">
        <v>12.17</v>
      </c>
    </row>
    <row r="86" spans="1:3" x14ac:dyDescent="0.25">
      <c r="A86" s="92">
        <v>75</v>
      </c>
      <c r="B86" s="93">
        <v>11.56</v>
      </c>
      <c r="C86" s="93">
        <v>11.56</v>
      </c>
    </row>
    <row r="87" spans="1:3" x14ac:dyDescent="0.25">
      <c r="A87" s="92">
        <v>76</v>
      </c>
      <c r="B87" s="93">
        <v>10.96</v>
      </c>
      <c r="C87" s="93">
        <v>10.96</v>
      </c>
    </row>
    <row r="88" spans="1:3" x14ac:dyDescent="0.25">
      <c r="A88" s="92">
        <v>77</v>
      </c>
      <c r="B88" s="93">
        <v>10.36</v>
      </c>
      <c r="C88" s="93">
        <v>10.36</v>
      </c>
    </row>
    <row r="89" spans="1:3" x14ac:dyDescent="0.25">
      <c r="A89" s="92">
        <v>78</v>
      </c>
      <c r="B89" s="93">
        <v>9.77</v>
      </c>
      <c r="C89" s="93">
        <v>9.77</v>
      </c>
    </row>
    <row r="90" spans="1:3" x14ac:dyDescent="0.25">
      <c r="A90" s="92">
        <v>79</v>
      </c>
      <c r="B90" s="93">
        <v>9.1999999999999993</v>
      </c>
      <c r="C90" s="93">
        <v>9.1999999999999993</v>
      </c>
    </row>
    <row r="91" spans="1:3" x14ac:dyDescent="0.25">
      <c r="A91" s="92">
        <v>80</v>
      </c>
      <c r="B91" s="93">
        <v>8.6300000000000008</v>
      </c>
      <c r="C91" s="93">
        <v>8.6300000000000008</v>
      </c>
    </row>
    <row r="92" spans="1:3" x14ac:dyDescent="0.25">
      <c r="A92" s="92">
        <v>81</v>
      </c>
      <c r="B92" s="93">
        <v>8.08</v>
      </c>
      <c r="C92" s="93">
        <v>8.08</v>
      </c>
    </row>
    <row r="93" spans="1:3" x14ac:dyDescent="0.25">
      <c r="A93" s="92">
        <v>82</v>
      </c>
      <c r="B93" s="93">
        <v>7.54</v>
      </c>
      <c r="C93" s="93">
        <v>7.54</v>
      </c>
    </row>
    <row r="94" spans="1:3" x14ac:dyDescent="0.25">
      <c r="A94" s="92">
        <v>83</v>
      </c>
      <c r="B94" s="93">
        <v>7.02</v>
      </c>
      <c r="C94" s="93">
        <v>7.02</v>
      </c>
    </row>
    <row r="95" spans="1:3" x14ac:dyDescent="0.25">
      <c r="A95" s="92">
        <v>84</v>
      </c>
      <c r="B95" s="93">
        <v>6.52</v>
      </c>
      <c r="C95" s="93">
        <v>6.52</v>
      </c>
    </row>
    <row r="96" spans="1:3" x14ac:dyDescent="0.25">
      <c r="A96" s="92">
        <v>85</v>
      </c>
      <c r="B96" s="93">
        <v>6.03</v>
      </c>
      <c r="C96" s="93">
        <v>6.03</v>
      </c>
    </row>
  </sheetData>
  <sheetProtection algorithmName="SHA-512" hashValue="NUpnqr5tK1F9BTfwSsviW0c6zm4wK3+pI5j3XqgziUZKlSH4xk/kY4il6Py9FVb/I0HHIrRAoCl5OzAqCBb/Tw==" saltValue="hk2Y1746ezsUj0F0G6rnFA==" spinCount="100000" sheet="1" objects="1" scenarios="1"/>
  <conditionalFormatting sqref="A6:A16">
    <cfRule type="expression" dxfId="781" priority="21" stopIfTrue="1">
      <formula>MOD(ROW(),2)=0</formula>
    </cfRule>
    <cfRule type="expression" dxfId="780" priority="22" stopIfTrue="1">
      <formula>MOD(ROW(),2)&lt;&gt;0</formula>
    </cfRule>
  </conditionalFormatting>
  <conditionalFormatting sqref="B6:C16 C17:C21">
    <cfRule type="expression" dxfId="779" priority="23" stopIfTrue="1">
      <formula>MOD(ROW(),2)=0</formula>
    </cfRule>
    <cfRule type="expression" dxfId="778" priority="24" stopIfTrue="1">
      <formula>MOD(ROW(),2)&lt;&gt;0</formula>
    </cfRule>
  </conditionalFormatting>
  <conditionalFormatting sqref="A17:A20">
    <cfRule type="expression" dxfId="777" priority="13" stopIfTrue="1">
      <formula>MOD(ROW(),2)=0</formula>
    </cfRule>
    <cfRule type="expression" dxfId="776" priority="14" stopIfTrue="1">
      <formula>MOD(ROW(),2)&lt;&gt;0</formula>
    </cfRule>
  </conditionalFormatting>
  <conditionalFormatting sqref="B17">
    <cfRule type="expression" dxfId="775" priority="15" stopIfTrue="1">
      <formula>MOD(ROW(),2)=0</formula>
    </cfRule>
    <cfRule type="expression" dxfId="774" priority="16" stopIfTrue="1">
      <formula>MOD(ROW(),2)&lt;&gt;0</formula>
    </cfRule>
  </conditionalFormatting>
  <conditionalFormatting sqref="A26:A96">
    <cfRule type="expression" dxfId="773" priority="9" stopIfTrue="1">
      <formula>MOD(ROW(),2)=0</formula>
    </cfRule>
    <cfRule type="expression" dxfId="772" priority="10" stopIfTrue="1">
      <formula>MOD(ROW(),2)&lt;&gt;0</formula>
    </cfRule>
  </conditionalFormatting>
  <conditionalFormatting sqref="B26:C96">
    <cfRule type="expression" dxfId="771" priority="11" stopIfTrue="1">
      <formula>MOD(ROW(),2)=0</formula>
    </cfRule>
    <cfRule type="expression" dxfId="770" priority="12" stopIfTrue="1">
      <formula>MOD(ROW(),2)&lt;&gt;0</formula>
    </cfRule>
  </conditionalFormatting>
  <conditionalFormatting sqref="B18:B21">
    <cfRule type="expression" dxfId="769" priority="7" stopIfTrue="1">
      <formula>MOD(ROW(),2)=0</formula>
    </cfRule>
    <cfRule type="expression" dxfId="768" priority="8" stopIfTrue="1">
      <formula>MOD(ROW(),2)&lt;&gt;0</formula>
    </cfRule>
  </conditionalFormatting>
  <conditionalFormatting sqref="A21">
    <cfRule type="expression" dxfId="767" priority="3" stopIfTrue="1">
      <formula>MOD(ROW(),2)=0</formula>
    </cfRule>
    <cfRule type="expression" dxfId="76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theme="4"/>
  </sheetPr>
  <dimension ref="A1:I224"/>
  <sheetViews>
    <sheetView view="pageBreakPreview" zoomScale="60" zoomScaleNormal="100" workbookViewId="0">
      <selection activeCell="E10" sqref="E10:G224"/>
    </sheetView>
  </sheetViews>
  <sheetFormatPr defaultRowHeight="13.2" x14ac:dyDescent="0.25"/>
  <cols>
    <col min="2" max="2" width="3.44140625" style="12" customWidth="1"/>
    <col min="3" max="3" width="7" style="12" customWidth="1"/>
    <col min="4" max="4" width="62" customWidth="1"/>
    <col min="5" max="6" width="16.88671875" style="12" customWidth="1"/>
    <col min="7" max="7" width="19.44140625" style="12" customWidth="1"/>
  </cols>
  <sheetData>
    <row r="1" spans="1:9" ht="21" x14ac:dyDescent="0.4">
      <c r="A1" s="4" t="s">
        <v>0</v>
      </c>
      <c r="B1" s="13"/>
      <c r="C1" s="13"/>
      <c r="D1" s="10"/>
      <c r="E1" s="13"/>
      <c r="F1" s="13"/>
      <c r="G1" s="13"/>
      <c r="H1" s="10"/>
      <c r="I1" s="10"/>
    </row>
    <row r="2" spans="1:9" ht="15.6" x14ac:dyDescent="0.3">
      <c r="A2" s="11" t="str">
        <f>IF(title="&gt; Enter workbook title here","Enter workbook title in Cover sheet",title)</f>
        <v>Fire_S - Consolidated Factor Spreadsheet</v>
      </c>
      <c r="B2" s="14"/>
      <c r="C2" s="14"/>
      <c r="D2" s="9"/>
      <c r="E2" s="14"/>
      <c r="F2" s="14"/>
      <c r="G2" s="14"/>
      <c r="H2" s="9"/>
      <c r="I2" s="9"/>
    </row>
    <row r="3" spans="1:9" ht="15.6" x14ac:dyDescent="0.3">
      <c r="A3" s="6" t="s">
        <v>78</v>
      </c>
      <c r="B3" s="14"/>
      <c r="C3" s="14"/>
      <c r="D3" s="9"/>
      <c r="E3" s="14"/>
      <c r="F3" s="14"/>
      <c r="G3" s="14"/>
      <c r="H3" s="9"/>
      <c r="I3" s="9"/>
    </row>
    <row r="4" spans="1:9" x14ac:dyDescent="0.25">
      <c r="A4" s="7" t="str">
        <f ca="1">CELL("filename",A1)</f>
        <v>P:\AST development\Hosted\Factors Modernisation\Data import\Consolidated Factor Workbooks\2025-02\[Fire S Consolidated Factors 2025-01.xlsm]Summary - Fire_S</v>
      </c>
    </row>
    <row r="7" spans="1:9" x14ac:dyDescent="0.25">
      <c r="E7" s="31" t="s">
        <v>79</v>
      </c>
      <c r="F7" s="31" t="s">
        <v>80</v>
      </c>
      <c r="G7" s="31" t="s">
        <v>81</v>
      </c>
    </row>
    <row r="8" spans="1:9" x14ac:dyDescent="0.25">
      <c r="B8" s="33" t="s">
        <v>82</v>
      </c>
      <c r="C8" s="20"/>
      <c r="D8" s="15"/>
      <c r="E8" s="32">
        <v>2015</v>
      </c>
      <c r="F8" s="32">
        <v>2007</v>
      </c>
      <c r="G8" s="35">
        <v>1992</v>
      </c>
    </row>
    <row r="9" spans="1:9" x14ac:dyDescent="0.25">
      <c r="B9" s="22"/>
      <c r="C9" s="21"/>
      <c r="D9" s="17"/>
      <c r="E9" s="16"/>
      <c r="F9" s="16"/>
      <c r="G9" s="16"/>
    </row>
    <row r="10" spans="1:9" x14ac:dyDescent="0.25">
      <c r="B10" s="34" t="s">
        <v>83</v>
      </c>
      <c r="D10" s="18"/>
      <c r="E10" s="36"/>
      <c r="F10" s="36"/>
      <c r="G10" s="36"/>
    </row>
    <row r="11" spans="1:9" x14ac:dyDescent="0.25">
      <c r="B11" s="23" t="s">
        <v>84</v>
      </c>
      <c r="C11" s="12">
        <v>101</v>
      </c>
      <c r="D11" s="18"/>
      <c r="E11" s="36"/>
      <c r="F11" s="36"/>
      <c r="G11" s="36"/>
    </row>
    <row r="12" spans="1:9" x14ac:dyDescent="0.25">
      <c r="B12" s="23" t="s">
        <v>84</v>
      </c>
      <c r="C12" s="12">
        <v>102</v>
      </c>
      <c r="D12" s="18"/>
      <c r="E12" s="36"/>
      <c r="F12" s="36"/>
      <c r="G12" s="36"/>
    </row>
    <row r="13" spans="1:9" x14ac:dyDescent="0.25">
      <c r="B13" s="23" t="s">
        <v>84</v>
      </c>
      <c r="C13" s="12">
        <v>103</v>
      </c>
      <c r="D13" s="18"/>
      <c r="E13" s="36"/>
      <c r="F13" s="36"/>
      <c r="G13" s="36"/>
    </row>
    <row r="14" spans="1:9" x14ac:dyDescent="0.25">
      <c r="B14" s="23" t="s">
        <v>84</v>
      </c>
      <c r="C14" s="12">
        <v>104</v>
      </c>
      <c r="D14" s="18"/>
      <c r="E14" s="36"/>
      <c r="F14" s="36"/>
      <c r="G14" s="36"/>
    </row>
    <row r="15" spans="1:9" x14ac:dyDescent="0.25">
      <c r="B15" s="23" t="s">
        <v>84</v>
      </c>
      <c r="C15" s="12">
        <v>105</v>
      </c>
      <c r="D15" s="18"/>
      <c r="E15" s="36"/>
      <c r="F15" s="36"/>
      <c r="G15" s="36"/>
    </row>
    <row r="16" spans="1:9" x14ac:dyDescent="0.25">
      <c r="B16" s="23" t="s">
        <v>84</v>
      </c>
      <c r="C16" s="12">
        <v>106</v>
      </c>
      <c r="D16" s="18"/>
      <c r="E16" s="36"/>
      <c r="F16" s="36"/>
      <c r="G16" s="36"/>
    </row>
    <row r="17" spans="2:8" x14ac:dyDescent="0.25">
      <c r="B17" s="23" t="s">
        <v>84</v>
      </c>
      <c r="C17" s="12">
        <v>107</v>
      </c>
      <c r="D17" s="18"/>
      <c r="E17" s="36"/>
      <c r="F17" s="36"/>
      <c r="G17" s="36"/>
    </row>
    <row r="18" spans="2:8" x14ac:dyDescent="0.25">
      <c r="B18" s="23" t="s">
        <v>84</v>
      </c>
      <c r="C18" s="12">
        <v>108</v>
      </c>
      <c r="D18" s="18"/>
      <c r="E18" s="36"/>
      <c r="F18" s="36"/>
      <c r="G18" s="36"/>
    </row>
    <row r="19" spans="2:8" x14ac:dyDescent="0.25">
      <c r="B19" s="23" t="s">
        <v>84</v>
      </c>
      <c r="C19" s="12">
        <v>109</v>
      </c>
      <c r="D19" s="18"/>
      <c r="E19" s="36"/>
      <c r="F19" s="36"/>
      <c r="G19" s="36"/>
    </row>
    <row r="20" spans="2:8" x14ac:dyDescent="0.25">
      <c r="B20" s="23" t="s">
        <v>84</v>
      </c>
      <c r="C20" s="12">
        <v>110</v>
      </c>
      <c r="D20" s="18"/>
      <c r="E20" s="36"/>
      <c r="F20" s="36"/>
      <c r="G20" s="36"/>
    </row>
    <row r="21" spans="2:8" x14ac:dyDescent="0.25">
      <c r="B21" s="23" t="s">
        <v>84</v>
      </c>
      <c r="C21" s="12">
        <v>111</v>
      </c>
      <c r="D21" s="18"/>
      <c r="E21" s="36"/>
      <c r="F21" s="36"/>
      <c r="G21" s="36"/>
    </row>
    <row r="22" spans="2:8" x14ac:dyDescent="0.25">
      <c r="B22" s="23" t="s">
        <v>84</v>
      </c>
      <c r="C22" s="12">
        <v>112</v>
      </c>
      <c r="D22" s="18"/>
      <c r="E22" s="36"/>
      <c r="F22" s="36"/>
      <c r="G22" s="36"/>
    </row>
    <row r="23" spans="2:8" x14ac:dyDescent="0.25">
      <c r="B23" s="23" t="s">
        <v>84</v>
      </c>
      <c r="C23" s="12">
        <v>113</v>
      </c>
      <c r="D23" s="18"/>
      <c r="E23" s="36"/>
      <c r="F23" s="36"/>
      <c r="G23" s="36"/>
    </row>
    <row r="24" spans="2:8" x14ac:dyDescent="0.25">
      <c r="B24" s="23" t="s">
        <v>84</v>
      </c>
      <c r="C24" s="12">
        <v>114</v>
      </c>
      <c r="D24" s="18"/>
      <c r="E24" s="36"/>
      <c r="F24" s="36"/>
      <c r="G24" s="36"/>
    </row>
    <row r="25" spans="2:8" x14ac:dyDescent="0.25">
      <c r="B25" s="23" t="s">
        <v>84</v>
      </c>
      <c r="C25" s="12">
        <v>115</v>
      </c>
      <c r="D25" s="18"/>
      <c r="E25" s="36"/>
      <c r="F25" s="36"/>
      <c r="G25" s="36"/>
    </row>
    <row r="26" spans="2:8" x14ac:dyDescent="0.25">
      <c r="B26" s="23" t="s">
        <v>84</v>
      </c>
      <c r="C26" s="12">
        <v>116</v>
      </c>
      <c r="D26" s="18"/>
      <c r="E26" s="36"/>
      <c r="F26" s="36"/>
      <c r="G26" s="36"/>
    </row>
    <row r="27" spans="2:8" x14ac:dyDescent="0.25">
      <c r="B27" s="23" t="s">
        <v>84</v>
      </c>
      <c r="C27" s="12">
        <v>117</v>
      </c>
      <c r="D27" s="18"/>
      <c r="E27" s="36"/>
      <c r="F27" s="36"/>
      <c r="G27" s="36"/>
    </row>
    <row r="28" spans="2:8" x14ac:dyDescent="0.25">
      <c r="B28" s="23" t="s">
        <v>84</v>
      </c>
      <c r="C28" s="12">
        <v>118</v>
      </c>
      <c r="D28" s="18"/>
      <c r="E28" s="36"/>
      <c r="F28" s="36"/>
      <c r="G28" s="36"/>
    </row>
    <row r="29" spans="2:8" x14ac:dyDescent="0.25">
      <c r="B29" s="23" t="s">
        <v>84</v>
      </c>
      <c r="C29" s="12">
        <v>119</v>
      </c>
      <c r="D29" s="18"/>
      <c r="E29" s="36"/>
      <c r="F29" s="36"/>
      <c r="G29" s="36"/>
    </row>
    <row r="30" spans="2:8" x14ac:dyDescent="0.25">
      <c r="B30" s="23" t="s">
        <v>84</v>
      </c>
      <c r="C30" s="12">
        <v>120</v>
      </c>
      <c r="D30" s="18"/>
      <c r="E30" s="36"/>
      <c r="F30" s="36"/>
      <c r="G30" s="36"/>
    </row>
    <row r="31" spans="2:8" x14ac:dyDescent="0.25">
      <c r="B31" s="23" t="s">
        <v>84</v>
      </c>
      <c r="C31" s="12">
        <v>121</v>
      </c>
      <c r="E31" s="37"/>
      <c r="F31" s="37"/>
      <c r="G31" s="37"/>
      <c r="H31" s="30"/>
    </row>
    <row r="32" spans="2:8" x14ac:dyDescent="0.25">
      <c r="B32" s="23" t="s">
        <v>84</v>
      </c>
      <c r="C32" s="12">
        <v>122</v>
      </c>
      <c r="D32" s="18"/>
      <c r="E32" s="36"/>
      <c r="F32" s="36"/>
      <c r="G32" s="36"/>
    </row>
    <row r="33" spans="2:8" x14ac:dyDescent="0.25">
      <c r="B33" s="23" t="s">
        <v>84</v>
      </c>
      <c r="C33" s="12">
        <v>123</v>
      </c>
      <c r="D33" s="18"/>
      <c r="E33" s="36"/>
      <c r="F33" s="36"/>
      <c r="G33" s="36"/>
    </row>
    <row r="34" spans="2:8" x14ac:dyDescent="0.25">
      <c r="B34" s="23" t="s">
        <v>84</v>
      </c>
      <c r="C34" s="12">
        <v>124</v>
      </c>
      <c r="D34" s="18"/>
      <c r="E34" s="36"/>
      <c r="F34" s="36"/>
      <c r="G34" s="36"/>
    </row>
    <row r="35" spans="2:8" x14ac:dyDescent="0.25">
      <c r="B35" s="23" t="s">
        <v>84</v>
      </c>
      <c r="C35" s="12">
        <v>125</v>
      </c>
      <c r="D35" s="18"/>
      <c r="E35" s="36"/>
      <c r="F35" s="36"/>
      <c r="G35" s="36"/>
      <c r="H35" s="29"/>
    </row>
    <row r="36" spans="2:8" x14ac:dyDescent="0.25">
      <c r="B36" s="24"/>
      <c r="C36" s="21"/>
      <c r="D36" s="17"/>
      <c r="E36" s="38"/>
      <c r="F36" s="38"/>
      <c r="G36" s="38"/>
    </row>
    <row r="37" spans="2:8" x14ac:dyDescent="0.25">
      <c r="B37" s="34" t="s">
        <v>85</v>
      </c>
      <c r="D37" s="18"/>
      <c r="E37" s="36"/>
      <c r="F37" s="36"/>
      <c r="G37" s="36"/>
    </row>
    <row r="38" spans="2:8" x14ac:dyDescent="0.25">
      <c r="B38" s="23" t="s">
        <v>84</v>
      </c>
      <c r="C38" s="12">
        <v>201</v>
      </c>
      <c r="D38" s="18"/>
      <c r="E38" s="36"/>
      <c r="F38" s="36"/>
      <c r="G38" s="36"/>
    </row>
    <row r="39" spans="2:8" x14ac:dyDescent="0.25">
      <c r="B39" s="23" t="s">
        <v>84</v>
      </c>
      <c r="C39" s="12">
        <v>202</v>
      </c>
      <c r="D39" s="18"/>
      <c r="E39" s="36"/>
      <c r="F39" s="36"/>
      <c r="G39" s="36"/>
    </row>
    <row r="40" spans="2:8" x14ac:dyDescent="0.25">
      <c r="B40" s="23" t="s">
        <v>84</v>
      </c>
      <c r="C40" s="12">
        <v>203</v>
      </c>
      <c r="D40" s="18"/>
      <c r="E40" s="36"/>
      <c r="F40" s="36"/>
      <c r="G40" s="36"/>
    </row>
    <row r="41" spans="2:8" x14ac:dyDescent="0.25">
      <c r="B41" s="23" t="s">
        <v>84</v>
      </c>
      <c r="C41" s="12">
        <v>204</v>
      </c>
      <c r="D41" s="18"/>
      <c r="E41" s="36"/>
      <c r="F41" s="36"/>
      <c r="G41" s="36"/>
    </row>
    <row r="42" spans="2:8" x14ac:dyDescent="0.25">
      <c r="B42" s="23" t="s">
        <v>84</v>
      </c>
      <c r="C42" s="12">
        <v>205</v>
      </c>
      <c r="D42" s="18"/>
      <c r="E42" s="36"/>
      <c r="F42" s="36"/>
      <c r="G42" s="36"/>
    </row>
    <row r="43" spans="2:8" x14ac:dyDescent="0.25">
      <c r="B43" s="23" t="s">
        <v>84</v>
      </c>
      <c r="C43" s="12">
        <v>206</v>
      </c>
      <c r="D43" s="18"/>
      <c r="E43" s="36"/>
      <c r="F43" s="36"/>
      <c r="G43" s="36"/>
    </row>
    <row r="44" spans="2:8" x14ac:dyDescent="0.25">
      <c r="B44" s="23" t="s">
        <v>84</v>
      </c>
      <c r="C44" s="12">
        <v>207</v>
      </c>
      <c r="D44" s="18"/>
      <c r="E44" s="36"/>
      <c r="F44" s="36"/>
      <c r="G44" s="36"/>
    </row>
    <row r="45" spans="2:8" x14ac:dyDescent="0.25">
      <c r="B45" s="23" t="s">
        <v>84</v>
      </c>
      <c r="C45" s="12">
        <v>208</v>
      </c>
      <c r="D45" s="18"/>
      <c r="E45" s="36"/>
      <c r="F45" s="36"/>
      <c r="G45" s="36"/>
    </row>
    <row r="46" spans="2:8" x14ac:dyDescent="0.25">
      <c r="B46" s="23" t="s">
        <v>84</v>
      </c>
      <c r="C46" s="12">
        <v>209</v>
      </c>
      <c r="D46" s="18"/>
      <c r="E46" s="36"/>
      <c r="F46" s="36"/>
      <c r="G46" s="36"/>
    </row>
    <row r="47" spans="2:8" x14ac:dyDescent="0.25">
      <c r="B47" s="23" t="s">
        <v>84</v>
      </c>
      <c r="C47" s="12">
        <v>210</v>
      </c>
      <c r="D47" s="18"/>
      <c r="E47" s="36"/>
      <c r="F47" s="36"/>
      <c r="G47" s="36"/>
    </row>
    <row r="48" spans="2:8" x14ac:dyDescent="0.25">
      <c r="B48" s="23" t="s">
        <v>84</v>
      </c>
      <c r="C48" s="12">
        <v>211</v>
      </c>
      <c r="D48" s="18"/>
      <c r="E48" s="36"/>
      <c r="F48" s="36"/>
      <c r="G48" s="36"/>
    </row>
    <row r="49" spans="2:7" x14ac:dyDescent="0.25">
      <c r="B49" s="23" t="s">
        <v>84</v>
      </c>
      <c r="C49" s="12">
        <v>212</v>
      </c>
      <c r="D49" s="18"/>
      <c r="E49" s="36"/>
      <c r="F49" s="36"/>
      <c r="G49" s="36"/>
    </row>
    <row r="50" spans="2:7" x14ac:dyDescent="0.25">
      <c r="B50" s="23" t="s">
        <v>84</v>
      </c>
      <c r="C50" s="12">
        <v>213</v>
      </c>
      <c r="D50" s="18"/>
      <c r="E50" s="36"/>
      <c r="F50" s="36"/>
      <c r="G50" s="36"/>
    </row>
    <row r="51" spans="2:7" x14ac:dyDescent="0.25">
      <c r="B51" s="23" t="s">
        <v>84</v>
      </c>
      <c r="C51" s="12">
        <v>214</v>
      </c>
      <c r="D51" s="18"/>
      <c r="E51" s="36"/>
      <c r="F51" s="36"/>
      <c r="G51" s="36"/>
    </row>
    <row r="52" spans="2:7" x14ac:dyDescent="0.25">
      <c r="B52" s="23" t="s">
        <v>84</v>
      </c>
      <c r="C52" s="12">
        <v>215</v>
      </c>
      <c r="D52" s="18"/>
      <c r="E52" s="36"/>
      <c r="F52" s="36"/>
      <c r="G52" s="36"/>
    </row>
    <row r="53" spans="2:7" x14ac:dyDescent="0.25">
      <c r="B53" s="23" t="s">
        <v>84</v>
      </c>
      <c r="C53" s="12">
        <v>216</v>
      </c>
      <c r="D53" s="18"/>
      <c r="E53" s="36"/>
      <c r="F53" s="36"/>
      <c r="G53" s="36"/>
    </row>
    <row r="54" spans="2:7" x14ac:dyDescent="0.25">
      <c r="B54" s="23" t="s">
        <v>84</v>
      </c>
      <c r="C54" s="12">
        <v>217</v>
      </c>
      <c r="D54" s="18"/>
      <c r="E54" s="36"/>
      <c r="F54" s="36"/>
      <c r="G54" s="36"/>
    </row>
    <row r="55" spans="2:7" x14ac:dyDescent="0.25">
      <c r="B55" s="23" t="s">
        <v>84</v>
      </c>
      <c r="C55" s="12">
        <v>218</v>
      </c>
      <c r="D55" s="18"/>
      <c r="E55" s="36"/>
      <c r="F55" s="36"/>
      <c r="G55" s="36"/>
    </row>
    <row r="56" spans="2:7" x14ac:dyDescent="0.25">
      <c r="B56" s="23" t="s">
        <v>84</v>
      </c>
      <c r="C56" s="12">
        <v>219</v>
      </c>
      <c r="D56" s="18"/>
      <c r="E56" s="36"/>
      <c r="F56" s="36"/>
      <c r="G56" s="36"/>
    </row>
    <row r="57" spans="2:7" x14ac:dyDescent="0.25">
      <c r="B57" s="23" t="s">
        <v>84</v>
      </c>
      <c r="C57" s="12">
        <v>220</v>
      </c>
      <c r="D57" s="18"/>
      <c r="E57" s="36"/>
      <c r="F57" s="36"/>
      <c r="G57" s="36"/>
    </row>
    <row r="58" spans="2:7" x14ac:dyDescent="0.25">
      <c r="B58" s="23" t="s">
        <v>84</v>
      </c>
      <c r="C58" s="12">
        <v>221</v>
      </c>
      <c r="D58" s="18"/>
      <c r="E58" s="36"/>
      <c r="F58" s="36"/>
      <c r="G58" s="36"/>
    </row>
    <row r="59" spans="2:7" x14ac:dyDescent="0.25">
      <c r="B59" s="23" t="s">
        <v>84</v>
      </c>
      <c r="C59" s="12">
        <v>222</v>
      </c>
      <c r="D59" s="18"/>
      <c r="E59" s="36"/>
      <c r="F59" s="36"/>
      <c r="G59" s="36"/>
    </row>
    <row r="60" spans="2:7" x14ac:dyDescent="0.25">
      <c r="B60" s="23" t="s">
        <v>84</v>
      </c>
      <c r="C60" s="12">
        <v>223</v>
      </c>
      <c r="D60" s="18"/>
      <c r="E60" s="36"/>
      <c r="F60" s="36"/>
      <c r="G60" s="36"/>
    </row>
    <row r="61" spans="2:7" x14ac:dyDescent="0.25">
      <c r="B61" s="23" t="s">
        <v>84</v>
      </c>
      <c r="C61" s="12">
        <v>224</v>
      </c>
      <c r="D61" s="18"/>
      <c r="E61" s="36"/>
      <c r="F61" s="36"/>
      <c r="G61" s="36"/>
    </row>
    <row r="62" spans="2:7" x14ac:dyDescent="0.25">
      <c r="B62" s="23" t="s">
        <v>84</v>
      </c>
      <c r="C62" s="12">
        <v>225</v>
      </c>
      <c r="D62" s="19"/>
      <c r="E62" s="39"/>
      <c r="F62" s="39"/>
      <c r="G62" s="39"/>
    </row>
    <row r="63" spans="2:7" x14ac:dyDescent="0.25">
      <c r="B63" s="24"/>
      <c r="C63" s="21"/>
      <c r="D63" s="17"/>
      <c r="E63" s="38"/>
      <c r="F63" s="38"/>
      <c r="G63" s="38"/>
    </row>
    <row r="64" spans="2:7" x14ac:dyDescent="0.25">
      <c r="B64" s="34" t="s">
        <v>86</v>
      </c>
      <c r="D64" s="18"/>
      <c r="E64" s="36"/>
      <c r="F64" s="36"/>
      <c r="G64" s="36"/>
    </row>
    <row r="65" spans="2:7" x14ac:dyDescent="0.25">
      <c r="B65" s="23" t="s">
        <v>84</v>
      </c>
      <c r="C65" s="12">
        <v>301</v>
      </c>
      <c r="D65" s="18"/>
      <c r="E65" s="36"/>
      <c r="F65" s="36"/>
      <c r="G65" s="36"/>
    </row>
    <row r="66" spans="2:7" x14ac:dyDescent="0.25">
      <c r="B66" s="23" t="s">
        <v>84</v>
      </c>
      <c r="C66" s="12">
        <v>302</v>
      </c>
      <c r="D66" s="18"/>
      <c r="E66" s="36"/>
      <c r="F66" s="36"/>
      <c r="G66" s="36"/>
    </row>
    <row r="67" spans="2:7" x14ac:dyDescent="0.25">
      <c r="B67" s="23" t="s">
        <v>84</v>
      </c>
      <c r="C67" s="12">
        <v>303</v>
      </c>
      <c r="D67" s="18"/>
      <c r="E67" s="36"/>
      <c r="F67" s="36"/>
      <c r="G67" s="36"/>
    </row>
    <row r="68" spans="2:7" x14ac:dyDescent="0.25">
      <c r="B68" s="23" t="s">
        <v>84</v>
      </c>
      <c r="C68" s="12">
        <v>304</v>
      </c>
      <c r="D68" s="18"/>
      <c r="E68" s="36"/>
      <c r="F68" s="36"/>
      <c r="G68" s="36"/>
    </row>
    <row r="69" spans="2:7" x14ac:dyDescent="0.25">
      <c r="B69" s="23" t="s">
        <v>84</v>
      </c>
      <c r="C69" s="12">
        <v>305</v>
      </c>
      <c r="D69" s="18"/>
      <c r="E69" s="36"/>
      <c r="F69" s="36"/>
      <c r="G69" s="36"/>
    </row>
    <row r="70" spans="2:7" x14ac:dyDescent="0.25">
      <c r="B70" s="23" t="s">
        <v>84</v>
      </c>
      <c r="C70" s="12">
        <v>306</v>
      </c>
      <c r="D70" s="18"/>
      <c r="E70" s="36"/>
      <c r="F70" s="36"/>
      <c r="G70" s="36"/>
    </row>
    <row r="71" spans="2:7" x14ac:dyDescent="0.25">
      <c r="B71" s="23" t="s">
        <v>84</v>
      </c>
      <c r="C71" s="12">
        <v>307</v>
      </c>
      <c r="D71" s="18"/>
      <c r="E71" s="36"/>
      <c r="F71" s="36"/>
      <c r="G71" s="36"/>
    </row>
    <row r="72" spans="2:7" x14ac:dyDescent="0.25">
      <c r="B72" s="23" t="s">
        <v>84</v>
      </c>
      <c r="C72" s="12">
        <v>308</v>
      </c>
      <c r="D72" s="18"/>
      <c r="E72" s="36"/>
      <c r="F72" s="36"/>
      <c r="G72" s="36"/>
    </row>
    <row r="73" spans="2:7" x14ac:dyDescent="0.25">
      <c r="B73" s="23" t="s">
        <v>84</v>
      </c>
      <c r="C73" s="12">
        <v>309</v>
      </c>
      <c r="D73" s="18"/>
      <c r="E73" s="36"/>
      <c r="F73" s="36"/>
      <c r="G73" s="36"/>
    </row>
    <row r="74" spans="2:7" x14ac:dyDescent="0.25">
      <c r="B74" s="23" t="s">
        <v>84</v>
      </c>
      <c r="C74" s="12">
        <v>310</v>
      </c>
      <c r="D74" s="18"/>
      <c r="E74" s="36"/>
      <c r="F74" s="36"/>
      <c r="G74" s="36"/>
    </row>
    <row r="75" spans="2:7" x14ac:dyDescent="0.25">
      <c r="B75" s="23" t="s">
        <v>84</v>
      </c>
      <c r="C75" s="12">
        <v>311</v>
      </c>
      <c r="D75" s="18"/>
      <c r="E75" s="36"/>
      <c r="F75" s="36"/>
      <c r="G75" s="36"/>
    </row>
    <row r="76" spans="2:7" x14ac:dyDescent="0.25">
      <c r="B76" s="23" t="s">
        <v>84</v>
      </c>
      <c r="C76" s="12">
        <v>312</v>
      </c>
      <c r="D76" s="18"/>
      <c r="E76" s="36"/>
      <c r="F76" s="36"/>
      <c r="G76" s="36"/>
    </row>
    <row r="77" spans="2:7" x14ac:dyDescent="0.25">
      <c r="B77" s="23" t="s">
        <v>84</v>
      </c>
      <c r="C77" s="12">
        <v>313</v>
      </c>
      <c r="D77" s="18"/>
      <c r="E77" s="36"/>
      <c r="F77" s="36"/>
      <c r="G77" s="36"/>
    </row>
    <row r="78" spans="2:7" x14ac:dyDescent="0.25">
      <c r="B78" s="23" t="s">
        <v>84</v>
      </c>
      <c r="C78" s="12">
        <v>314</v>
      </c>
      <c r="D78" s="18"/>
      <c r="E78" s="36"/>
      <c r="F78" s="36"/>
      <c r="G78" s="36"/>
    </row>
    <row r="79" spans="2:7" x14ac:dyDescent="0.25">
      <c r="B79" s="23" t="s">
        <v>84</v>
      </c>
      <c r="C79" s="12">
        <v>315</v>
      </c>
      <c r="D79" s="18"/>
      <c r="E79" s="36"/>
      <c r="F79" s="36"/>
      <c r="G79" s="36"/>
    </row>
    <row r="80" spans="2:7" x14ac:dyDescent="0.25">
      <c r="B80" s="23" t="s">
        <v>84</v>
      </c>
      <c r="C80" s="12">
        <v>316</v>
      </c>
      <c r="D80" s="18"/>
      <c r="E80" s="36"/>
      <c r="F80" s="36"/>
      <c r="G80" s="36"/>
    </row>
    <row r="81" spans="2:7" x14ac:dyDescent="0.25">
      <c r="B81" s="23" t="s">
        <v>84</v>
      </c>
      <c r="C81" s="12">
        <v>317</v>
      </c>
      <c r="D81" s="18"/>
      <c r="E81" s="36"/>
      <c r="F81" s="36"/>
      <c r="G81" s="36"/>
    </row>
    <row r="82" spans="2:7" x14ac:dyDescent="0.25">
      <c r="B82" s="23" t="s">
        <v>84</v>
      </c>
      <c r="C82" s="12">
        <v>318</v>
      </c>
      <c r="D82" s="18"/>
      <c r="E82" s="36"/>
      <c r="F82" s="36"/>
      <c r="G82" s="36"/>
    </row>
    <row r="83" spans="2:7" x14ac:dyDescent="0.25">
      <c r="B83" s="23" t="s">
        <v>84</v>
      </c>
      <c r="C83" s="12">
        <v>319</v>
      </c>
      <c r="D83" s="18"/>
      <c r="E83" s="36"/>
      <c r="F83" s="36"/>
      <c r="G83" s="36"/>
    </row>
    <row r="84" spans="2:7" x14ac:dyDescent="0.25">
      <c r="B84" s="23" t="s">
        <v>84</v>
      </c>
      <c r="C84" s="12">
        <v>320</v>
      </c>
      <c r="D84" s="18"/>
      <c r="E84" s="36"/>
      <c r="F84" s="36"/>
      <c r="G84" s="36"/>
    </row>
    <row r="85" spans="2:7" x14ac:dyDescent="0.25">
      <c r="B85" s="23" t="s">
        <v>84</v>
      </c>
      <c r="C85" s="12">
        <v>321</v>
      </c>
      <c r="D85" s="18"/>
      <c r="E85" s="36"/>
      <c r="F85" s="36"/>
      <c r="G85" s="36"/>
    </row>
    <row r="86" spans="2:7" x14ac:dyDescent="0.25">
      <c r="B86" s="23" t="s">
        <v>84</v>
      </c>
      <c r="C86" s="12">
        <v>322</v>
      </c>
      <c r="D86" s="18"/>
      <c r="E86" s="36"/>
      <c r="F86" s="36"/>
      <c r="G86" s="36"/>
    </row>
    <row r="87" spans="2:7" x14ac:dyDescent="0.25">
      <c r="B87" s="23" t="s">
        <v>84</v>
      </c>
      <c r="C87" s="12">
        <v>323</v>
      </c>
      <c r="D87" s="18"/>
      <c r="E87" s="36"/>
      <c r="F87" s="36"/>
      <c r="G87" s="36"/>
    </row>
    <row r="88" spans="2:7" x14ac:dyDescent="0.25">
      <c r="B88" s="23" t="s">
        <v>84</v>
      </c>
      <c r="C88" s="12">
        <v>324</v>
      </c>
      <c r="D88" s="18"/>
      <c r="E88" s="36"/>
      <c r="F88" s="36"/>
      <c r="G88" s="36"/>
    </row>
    <row r="89" spans="2:7" x14ac:dyDescent="0.25">
      <c r="B89" s="23" t="s">
        <v>84</v>
      </c>
      <c r="C89" s="12">
        <v>325</v>
      </c>
      <c r="D89" s="19"/>
      <c r="E89" s="39"/>
      <c r="F89" s="39"/>
      <c r="G89" s="39"/>
    </row>
    <row r="90" spans="2:7" x14ac:dyDescent="0.25">
      <c r="B90" s="24"/>
      <c r="C90" s="21"/>
      <c r="D90" s="17"/>
      <c r="E90" s="38"/>
      <c r="F90" s="38"/>
      <c r="G90" s="38"/>
    </row>
    <row r="91" spans="2:7" x14ac:dyDescent="0.25">
      <c r="B91" s="34" t="s">
        <v>87</v>
      </c>
      <c r="D91" s="18"/>
      <c r="E91" s="36"/>
      <c r="F91" s="36"/>
      <c r="G91" s="36"/>
    </row>
    <row r="92" spans="2:7" x14ac:dyDescent="0.25">
      <c r="B92" s="23" t="s">
        <v>84</v>
      </c>
      <c r="C92" s="12">
        <v>401</v>
      </c>
      <c r="D92" s="18"/>
      <c r="E92" s="36"/>
      <c r="F92" s="36"/>
      <c r="G92" s="36"/>
    </row>
    <row r="93" spans="2:7" x14ac:dyDescent="0.25">
      <c r="B93" s="23" t="s">
        <v>84</v>
      </c>
      <c r="C93" s="12">
        <v>402</v>
      </c>
      <c r="D93" s="18"/>
      <c r="E93" s="36"/>
      <c r="F93" s="36"/>
      <c r="G93" s="36"/>
    </row>
    <row r="94" spans="2:7" x14ac:dyDescent="0.25">
      <c r="B94" s="23" t="s">
        <v>84</v>
      </c>
      <c r="C94" s="12">
        <v>403</v>
      </c>
      <c r="D94" s="18"/>
      <c r="E94" s="36"/>
      <c r="F94" s="36"/>
      <c r="G94" s="36"/>
    </row>
    <row r="95" spans="2:7" x14ac:dyDescent="0.25">
      <c r="B95" s="23" t="s">
        <v>84</v>
      </c>
      <c r="C95" s="12">
        <v>404</v>
      </c>
      <c r="D95" s="18"/>
      <c r="E95" s="36"/>
      <c r="F95" s="36"/>
      <c r="G95" s="36"/>
    </row>
    <row r="96" spans="2:7" x14ac:dyDescent="0.25">
      <c r="B96" s="23" t="s">
        <v>84</v>
      </c>
      <c r="C96" s="12">
        <v>405</v>
      </c>
      <c r="D96" s="18"/>
      <c r="E96" s="36"/>
      <c r="F96" s="36"/>
      <c r="G96" s="36"/>
    </row>
    <row r="97" spans="2:7" x14ac:dyDescent="0.25">
      <c r="B97" s="23" t="s">
        <v>84</v>
      </c>
      <c r="C97" s="12">
        <v>406</v>
      </c>
      <c r="D97" s="18"/>
      <c r="E97" s="36"/>
      <c r="F97" s="36"/>
      <c r="G97" s="36"/>
    </row>
    <row r="98" spans="2:7" x14ac:dyDescent="0.25">
      <c r="B98" s="23" t="s">
        <v>84</v>
      </c>
      <c r="C98" s="12">
        <v>407</v>
      </c>
      <c r="D98" s="18"/>
      <c r="E98" s="36"/>
      <c r="F98" s="36"/>
      <c r="G98" s="36"/>
    </row>
    <row r="99" spans="2:7" x14ac:dyDescent="0.25">
      <c r="B99" s="23" t="s">
        <v>84</v>
      </c>
      <c r="C99" s="12">
        <v>408</v>
      </c>
      <c r="D99" s="18"/>
      <c r="E99" s="36"/>
      <c r="F99" s="36"/>
      <c r="G99" s="36"/>
    </row>
    <row r="100" spans="2:7" x14ac:dyDescent="0.25">
      <c r="B100" s="23" t="s">
        <v>84</v>
      </c>
      <c r="C100" s="12">
        <v>409</v>
      </c>
      <c r="D100" s="18"/>
      <c r="E100" s="36"/>
      <c r="F100" s="36"/>
      <c r="G100" s="36"/>
    </row>
    <row r="101" spans="2:7" x14ac:dyDescent="0.25">
      <c r="B101" s="23" t="s">
        <v>84</v>
      </c>
      <c r="C101" s="12">
        <v>410</v>
      </c>
      <c r="D101" s="18"/>
      <c r="E101" s="36"/>
      <c r="F101" s="36"/>
      <c r="G101" s="36"/>
    </row>
    <row r="102" spans="2:7" x14ac:dyDescent="0.25">
      <c r="B102" s="23" t="s">
        <v>84</v>
      </c>
      <c r="C102" s="12">
        <v>411</v>
      </c>
      <c r="D102" s="18"/>
      <c r="E102" s="36"/>
      <c r="F102" s="36"/>
      <c r="G102" s="36"/>
    </row>
    <row r="103" spans="2:7" x14ac:dyDescent="0.25">
      <c r="B103" s="23" t="s">
        <v>84</v>
      </c>
      <c r="C103" s="12">
        <v>412</v>
      </c>
      <c r="D103" s="18"/>
      <c r="E103" s="36"/>
      <c r="F103" s="36"/>
      <c r="G103" s="36"/>
    </row>
    <row r="104" spans="2:7" x14ac:dyDescent="0.25">
      <c r="B104" s="23" t="s">
        <v>84</v>
      </c>
      <c r="C104" s="12">
        <v>413</v>
      </c>
      <c r="D104" s="18"/>
      <c r="E104" s="36"/>
      <c r="F104" s="36"/>
      <c r="G104" s="36"/>
    </row>
    <row r="105" spans="2:7" x14ac:dyDescent="0.25">
      <c r="B105" s="23" t="s">
        <v>84</v>
      </c>
      <c r="C105" s="12">
        <v>414</v>
      </c>
      <c r="D105" s="18"/>
      <c r="E105" s="36"/>
      <c r="F105" s="36"/>
      <c r="G105" s="36"/>
    </row>
    <row r="106" spans="2:7" x14ac:dyDescent="0.25">
      <c r="B106" s="23" t="s">
        <v>84</v>
      </c>
      <c r="C106" s="12">
        <v>415</v>
      </c>
      <c r="D106" s="18"/>
      <c r="E106" s="36"/>
      <c r="F106" s="36"/>
      <c r="G106" s="36"/>
    </row>
    <row r="107" spans="2:7" x14ac:dyDescent="0.25">
      <c r="B107" s="23" t="s">
        <v>84</v>
      </c>
      <c r="C107" s="12">
        <v>416</v>
      </c>
      <c r="D107" s="18"/>
      <c r="E107" s="36"/>
      <c r="F107" s="36"/>
      <c r="G107" s="36"/>
    </row>
    <row r="108" spans="2:7" x14ac:dyDescent="0.25">
      <c r="B108" s="23" t="s">
        <v>84</v>
      </c>
      <c r="C108" s="12">
        <v>417</v>
      </c>
      <c r="D108" s="18"/>
      <c r="E108" s="36"/>
      <c r="F108" s="36"/>
      <c r="G108" s="36"/>
    </row>
    <row r="109" spans="2:7" x14ac:dyDescent="0.25">
      <c r="B109" s="23" t="s">
        <v>84</v>
      </c>
      <c r="C109" s="12">
        <v>418</v>
      </c>
      <c r="D109" s="18"/>
      <c r="E109" s="36"/>
      <c r="F109" s="36"/>
      <c r="G109" s="36"/>
    </row>
    <row r="110" spans="2:7" x14ac:dyDescent="0.25">
      <c r="B110" s="23" t="s">
        <v>84</v>
      </c>
      <c r="C110" s="12">
        <v>419</v>
      </c>
      <c r="D110" s="18"/>
      <c r="E110" s="36"/>
      <c r="F110" s="36"/>
      <c r="G110" s="36"/>
    </row>
    <row r="111" spans="2:7" x14ac:dyDescent="0.25">
      <c r="B111" s="23" t="s">
        <v>84</v>
      </c>
      <c r="C111" s="12">
        <v>420</v>
      </c>
      <c r="D111" s="18"/>
      <c r="E111" s="36"/>
      <c r="F111" s="36"/>
      <c r="G111" s="36"/>
    </row>
    <row r="112" spans="2:7" x14ac:dyDescent="0.25">
      <c r="B112" s="23" t="s">
        <v>84</v>
      </c>
      <c r="C112" s="12">
        <v>421</v>
      </c>
      <c r="D112" s="18"/>
      <c r="E112" s="36"/>
      <c r="F112" s="36"/>
      <c r="G112" s="36"/>
    </row>
    <row r="113" spans="2:7" x14ac:dyDescent="0.25">
      <c r="B113" s="23" t="s">
        <v>84</v>
      </c>
      <c r="C113" s="12">
        <v>422</v>
      </c>
      <c r="D113" s="18"/>
      <c r="E113" s="36"/>
      <c r="F113" s="36"/>
      <c r="G113" s="36"/>
    </row>
    <row r="114" spans="2:7" x14ac:dyDescent="0.25">
      <c r="B114" s="23" t="s">
        <v>84</v>
      </c>
      <c r="C114" s="12">
        <v>423</v>
      </c>
      <c r="D114" s="18"/>
      <c r="E114" s="36"/>
      <c r="F114" s="36"/>
      <c r="G114" s="36"/>
    </row>
    <row r="115" spans="2:7" x14ac:dyDescent="0.25">
      <c r="B115" s="23" t="s">
        <v>84</v>
      </c>
      <c r="C115" s="12">
        <v>424</v>
      </c>
      <c r="D115" s="18"/>
      <c r="E115" s="36"/>
      <c r="F115" s="36"/>
      <c r="G115" s="36"/>
    </row>
    <row r="116" spans="2:7" x14ac:dyDescent="0.25">
      <c r="B116" s="23" t="s">
        <v>84</v>
      </c>
      <c r="C116" s="12">
        <v>425</v>
      </c>
      <c r="D116" s="19"/>
      <c r="E116" s="39"/>
      <c r="F116" s="39"/>
      <c r="G116" s="39"/>
    </row>
    <row r="117" spans="2:7" x14ac:dyDescent="0.25">
      <c r="B117" s="24"/>
      <c r="C117" s="21"/>
      <c r="D117" s="17"/>
      <c r="E117" s="38"/>
      <c r="F117" s="38"/>
      <c r="G117" s="38"/>
    </row>
    <row r="118" spans="2:7" x14ac:dyDescent="0.25">
      <c r="B118" s="34" t="s">
        <v>88</v>
      </c>
      <c r="D118" s="18"/>
      <c r="E118" s="36"/>
      <c r="F118" s="36"/>
      <c r="G118" s="36"/>
    </row>
    <row r="119" spans="2:7" x14ac:dyDescent="0.25">
      <c r="B119" s="23" t="s">
        <v>84</v>
      </c>
      <c r="C119" s="12">
        <v>501</v>
      </c>
      <c r="D119" s="18"/>
      <c r="E119" s="36"/>
      <c r="F119" s="36"/>
      <c r="G119" s="36"/>
    </row>
    <row r="120" spans="2:7" x14ac:dyDescent="0.25">
      <c r="B120" s="23" t="s">
        <v>84</v>
      </c>
      <c r="C120" s="12">
        <v>502</v>
      </c>
      <c r="D120" s="18"/>
      <c r="E120" s="36"/>
      <c r="F120" s="36"/>
      <c r="G120" s="36"/>
    </row>
    <row r="121" spans="2:7" x14ac:dyDescent="0.25">
      <c r="B121" s="23" t="s">
        <v>84</v>
      </c>
      <c r="C121" s="12">
        <v>503</v>
      </c>
      <c r="D121" s="18"/>
      <c r="E121" s="36"/>
      <c r="F121" s="36"/>
      <c r="G121" s="36"/>
    </row>
    <row r="122" spans="2:7" x14ac:dyDescent="0.25">
      <c r="B122" s="23" t="s">
        <v>84</v>
      </c>
      <c r="C122" s="12">
        <v>504</v>
      </c>
      <c r="D122" s="18"/>
      <c r="E122" s="36"/>
      <c r="F122" s="36"/>
      <c r="G122" s="36"/>
    </row>
    <row r="123" spans="2:7" x14ac:dyDescent="0.25">
      <c r="B123" s="23" t="s">
        <v>84</v>
      </c>
      <c r="C123" s="12">
        <v>505</v>
      </c>
      <c r="D123" s="18"/>
      <c r="E123" s="36"/>
      <c r="F123" s="36"/>
      <c r="G123" s="36"/>
    </row>
    <row r="124" spans="2:7" x14ac:dyDescent="0.25">
      <c r="B124" s="23" t="s">
        <v>84</v>
      </c>
      <c r="C124" s="12">
        <v>506</v>
      </c>
      <c r="D124" s="18"/>
      <c r="E124" s="36"/>
      <c r="F124" s="36"/>
      <c r="G124" s="36"/>
    </row>
    <row r="125" spans="2:7" x14ac:dyDescent="0.25">
      <c r="B125" s="23" t="s">
        <v>84</v>
      </c>
      <c r="C125" s="12">
        <v>507</v>
      </c>
      <c r="D125" s="18"/>
      <c r="E125" s="36"/>
      <c r="F125" s="36"/>
      <c r="G125" s="36"/>
    </row>
    <row r="126" spans="2:7" x14ac:dyDescent="0.25">
      <c r="B126" s="23" t="s">
        <v>84</v>
      </c>
      <c r="C126" s="12">
        <v>508</v>
      </c>
      <c r="D126" s="18"/>
      <c r="E126" s="36"/>
      <c r="F126" s="36"/>
      <c r="G126" s="36"/>
    </row>
    <row r="127" spans="2:7" x14ac:dyDescent="0.25">
      <c r="B127" s="23" t="s">
        <v>84</v>
      </c>
      <c r="C127" s="12">
        <v>509</v>
      </c>
      <c r="D127" s="18"/>
      <c r="E127" s="36"/>
      <c r="F127" s="36"/>
      <c r="G127" s="36"/>
    </row>
    <row r="128" spans="2:7" x14ac:dyDescent="0.25">
      <c r="B128" s="23" t="s">
        <v>84</v>
      </c>
      <c r="C128" s="12">
        <v>510</v>
      </c>
      <c r="D128" s="18"/>
      <c r="E128" s="36"/>
      <c r="F128" s="36"/>
      <c r="G128" s="36"/>
    </row>
    <row r="129" spans="2:7" x14ac:dyDescent="0.25">
      <c r="B129" s="23" t="s">
        <v>84</v>
      </c>
      <c r="C129" s="12">
        <v>511</v>
      </c>
      <c r="D129" s="18"/>
      <c r="E129" s="36"/>
      <c r="F129" s="36"/>
      <c r="G129" s="36"/>
    </row>
    <row r="130" spans="2:7" x14ac:dyDescent="0.25">
      <c r="B130" s="23" t="s">
        <v>84</v>
      </c>
      <c r="C130" s="12">
        <v>512</v>
      </c>
      <c r="D130" s="18"/>
      <c r="E130" s="36"/>
      <c r="F130" s="36"/>
      <c r="G130" s="36"/>
    </row>
    <row r="131" spans="2:7" x14ac:dyDescent="0.25">
      <c r="B131" s="23" t="s">
        <v>84</v>
      </c>
      <c r="C131" s="12">
        <v>513</v>
      </c>
      <c r="D131" s="18"/>
      <c r="E131" s="36"/>
      <c r="F131" s="36"/>
      <c r="G131" s="36"/>
    </row>
    <row r="132" spans="2:7" x14ac:dyDescent="0.25">
      <c r="B132" s="23" t="s">
        <v>84</v>
      </c>
      <c r="C132" s="12">
        <v>514</v>
      </c>
      <c r="D132" s="18"/>
      <c r="E132" s="36"/>
      <c r="F132" s="36"/>
      <c r="G132" s="36"/>
    </row>
    <row r="133" spans="2:7" x14ac:dyDescent="0.25">
      <c r="B133" s="23" t="s">
        <v>84</v>
      </c>
      <c r="C133" s="12">
        <v>515</v>
      </c>
      <c r="D133" s="18"/>
      <c r="E133" s="36"/>
      <c r="F133" s="36"/>
      <c r="G133" s="36"/>
    </row>
    <row r="134" spans="2:7" x14ac:dyDescent="0.25">
      <c r="B134" s="23" t="s">
        <v>84</v>
      </c>
      <c r="C134" s="12">
        <v>516</v>
      </c>
      <c r="D134" s="18"/>
      <c r="E134" s="36"/>
      <c r="F134" s="36"/>
      <c r="G134" s="36"/>
    </row>
    <row r="135" spans="2:7" x14ac:dyDescent="0.25">
      <c r="B135" s="23" t="s">
        <v>84</v>
      </c>
      <c r="C135" s="12">
        <v>517</v>
      </c>
      <c r="D135" s="18"/>
      <c r="E135" s="36"/>
      <c r="F135" s="36"/>
      <c r="G135" s="36"/>
    </row>
    <row r="136" spans="2:7" x14ac:dyDescent="0.25">
      <c r="B136" s="23" t="s">
        <v>84</v>
      </c>
      <c r="C136" s="12">
        <v>518</v>
      </c>
      <c r="D136" s="18"/>
      <c r="E136" s="36"/>
      <c r="F136" s="36"/>
      <c r="G136" s="36"/>
    </row>
    <row r="137" spans="2:7" x14ac:dyDescent="0.25">
      <c r="B137" s="23" t="s">
        <v>84</v>
      </c>
      <c r="C137" s="12">
        <v>519</v>
      </c>
      <c r="D137" s="18"/>
      <c r="E137" s="36"/>
      <c r="F137" s="36"/>
      <c r="G137" s="36"/>
    </row>
    <row r="138" spans="2:7" x14ac:dyDescent="0.25">
      <c r="B138" s="23" t="s">
        <v>84</v>
      </c>
      <c r="C138" s="12">
        <v>520</v>
      </c>
      <c r="D138" s="18"/>
      <c r="E138" s="36"/>
      <c r="F138" s="36"/>
      <c r="G138" s="36"/>
    </row>
    <row r="139" spans="2:7" x14ac:dyDescent="0.25">
      <c r="B139" s="23" t="s">
        <v>84</v>
      </c>
      <c r="C139" s="12">
        <v>521</v>
      </c>
      <c r="D139" s="18"/>
      <c r="E139" s="36"/>
      <c r="F139" s="36"/>
      <c r="G139" s="36"/>
    </row>
    <row r="140" spans="2:7" x14ac:dyDescent="0.25">
      <c r="B140" s="23" t="s">
        <v>84</v>
      </c>
      <c r="C140" s="12">
        <v>522</v>
      </c>
      <c r="D140" s="18"/>
      <c r="E140" s="36"/>
      <c r="F140" s="36"/>
      <c r="G140" s="36"/>
    </row>
    <row r="141" spans="2:7" x14ac:dyDescent="0.25">
      <c r="B141" s="23" t="s">
        <v>84</v>
      </c>
      <c r="C141" s="12">
        <v>523</v>
      </c>
      <c r="D141" s="18"/>
      <c r="E141" s="36"/>
      <c r="F141" s="36"/>
      <c r="G141" s="36"/>
    </row>
    <row r="142" spans="2:7" x14ac:dyDescent="0.25">
      <c r="B142" s="23" t="s">
        <v>84</v>
      </c>
      <c r="C142" s="12">
        <v>524</v>
      </c>
      <c r="D142" s="18"/>
      <c r="E142" s="36"/>
      <c r="F142" s="36"/>
      <c r="G142" s="36"/>
    </row>
    <row r="143" spans="2:7" x14ac:dyDescent="0.25">
      <c r="B143" s="23" t="s">
        <v>84</v>
      </c>
      <c r="C143" s="12">
        <v>525</v>
      </c>
      <c r="D143" s="19"/>
      <c r="E143" s="39"/>
      <c r="F143" s="39"/>
      <c r="G143" s="39"/>
    </row>
    <row r="144" spans="2:7" x14ac:dyDescent="0.25">
      <c r="B144" s="24"/>
      <c r="C144" s="21"/>
      <c r="D144" s="17"/>
      <c r="E144" s="38"/>
      <c r="F144" s="38"/>
      <c r="G144" s="38"/>
    </row>
    <row r="145" spans="2:7" x14ac:dyDescent="0.25">
      <c r="B145" s="34" t="s">
        <v>89</v>
      </c>
      <c r="D145" s="18"/>
      <c r="E145" s="36"/>
      <c r="F145" s="36"/>
      <c r="G145" s="36"/>
    </row>
    <row r="146" spans="2:7" x14ac:dyDescent="0.25">
      <c r="B146" s="23" t="s">
        <v>84</v>
      </c>
      <c r="C146" s="12">
        <v>601</v>
      </c>
      <c r="D146" s="18"/>
      <c r="E146" s="36"/>
      <c r="F146" s="36"/>
      <c r="G146" s="36"/>
    </row>
    <row r="147" spans="2:7" x14ac:dyDescent="0.25">
      <c r="B147" s="23" t="s">
        <v>84</v>
      </c>
      <c r="C147" s="12">
        <v>602</v>
      </c>
      <c r="D147" s="18"/>
      <c r="E147" s="36"/>
      <c r="F147" s="36"/>
      <c r="G147" s="36"/>
    </row>
    <row r="148" spans="2:7" x14ac:dyDescent="0.25">
      <c r="B148" s="23" t="s">
        <v>84</v>
      </c>
      <c r="C148" s="12">
        <v>603</v>
      </c>
      <c r="D148" s="18"/>
      <c r="E148" s="36"/>
      <c r="F148" s="36"/>
      <c r="G148" s="36"/>
    </row>
    <row r="149" spans="2:7" x14ac:dyDescent="0.25">
      <c r="B149" s="23" t="s">
        <v>84</v>
      </c>
      <c r="C149" s="12">
        <v>604</v>
      </c>
      <c r="D149" s="18"/>
      <c r="E149" s="36"/>
      <c r="F149" s="36"/>
      <c r="G149" s="36"/>
    </row>
    <row r="150" spans="2:7" x14ac:dyDescent="0.25">
      <c r="B150" s="23" t="s">
        <v>84</v>
      </c>
      <c r="C150" s="12">
        <v>605</v>
      </c>
      <c r="D150" s="18"/>
      <c r="E150" s="36"/>
      <c r="F150" s="36"/>
      <c r="G150" s="36"/>
    </row>
    <row r="151" spans="2:7" x14ac:dyDescent="0.25">
      <c r="B151" s="23" t="s">
        <v>84</v>
      </c>
      <c r="C151" s="12">
        <v>606</v>
      </c>
      <c r="D151" s="18"/>
      <c r="E151" s="36"/>
      <c r="F151" s="36"/>
      <c r="G151" s="36"/>
    </row>
    <row r="152" spans="2:7" x14ac:dyDescent="0.25">
      <c r="B152" s="23" t="s">
        <v>84</v>
      </c>
      <c r="C152" s="12">
        <v>607</v>
      </c>
      <c r="D152" s="18"/>
      <c r="E152" s="36"/>
      <c r="F152" s="36"/>
      <c r="G152" s="36"/>
    </row>
    <row r="153" spans="2:7" x14ac:dyDescent="0.25">
      <c r="B153" s="23" t="s">
        <v>84</v>
      </c>
      <c r="C153" s="12">
        <v>608</v>
      </c>
      <c r="D153" s="18"/>
      <c r="E153" s="36"/>
      <c r="F153" s="36"/>
      <c r="G153" s="36"/>
    </row>
    <row r="154" spans="2:7" x14ac:dyDescent="0.25">
      <c r="B154" s="23" t="s">
        <v>84</v>
      </c>
      <c r="C154" s="12">
        <v>609</v>
      </c>
      <c r="D154" s="18"/>
      <c r="E154" s="36"/>
      <c r="F154" s="36"/>
      <c r="G154" s="36"/>
    </row>
    <row r="155" spans="2:7" x14ac:dyDescent="0.25">
      <c r="B155" s="23" t="s">
        <v>84</v>
      </c>
      <c r="C155" s="12">
        <v>610</v>
      </c>
      <c r="D155" s="18"/>
      <c r="E155" s="36"/>
      <c r="F155" s="36"/>
      <c r="G155" s="36"/>
    </row>
    <row r="156" spans="2:7" x14ac:dyDescent="0.25">
      <c r="B156" s="23" t="s">
        <v>84</v>
      </c>
      <c r="C156" s="12">
        <v>611</v>
      </c>
      <c r="D156" s="18"/>
      <c r="E156" s="36"/>
      <c r="F156" s="36"/>
      <c r="G156" s="36"/>
    </row>
    <row r="157" spans="2:7" x14ac:dyDescent="0.25">
      <c r="B157" s="23" t="s">
        <v>84</v>
      </c>
      <c r="C157" s="12">
        <v>612</v>
      </c>
      <c r="D157" s="18"/>
      <c r="E157" s="36"/>
      <c r="F157" s="36"/>
      <c r="G157" s="36"/>
    </row>
    <row r="158" spans="2:7" x14ac:dyDescent="0.25">
      <c r="B158" s="23" t="s">
        <v>84</v>
      </c>
      <c r="C158" s="12">
        <v>613</v>
      </c>
      <c r="D158" s="18"/>
      <c r="E158" s="36"/>
      <c r="F158" s="36"/>
      <c r="G158" s="36"/>
    </row>
    <row r="159" spans="2:7" x14ac:dyDescent="0.25">
      <c r="B159" s="23" t="s">
        <v>84</v>
      </c>
      <c r="C159" s="12">
        <v>614</v>
      </c>
      <c r="D159" s="18"/>
      <c r="E159" s="36"/>
      <c r="F159" s="36"/>
      <c r="G159" s="36"/>
    </row>
    <row r="160" spans="2:7" x14ac:dyDescent="0.25">
      <c r="B160" s="23" t="s">
        <v>84</v>
      </c>
      <c r="C160" s="12">
        <v>615</v>
      </c>
      <c r="D160" s="18"/>
      <c r="E160" s="36"/>
      <c r="F160" s="36"/>
      <c r="G160" s="36"/>
    </row>
    <row r="161" spans="2:7" x14ac:dyDescent="0.25">
      <c r="B161" s="23" t="s">
        <v>84</v>
      </c>
      <c r="C161" s="12">
        <v>616</v>
      </c>
      <c r="D161" s="18"/>
      <c r="E161" s="36"/>
      <c r="F161" s="36"/>
      <c r="G161" s="36"/>
    </row>
    <row r="162" spans="2:7" x14ac:dyDescent="0.25">
      <c r="B162" s="23" t="s">
        <v>84</v>
      </c>
      <c r="C162" s="12">
        <v>617</v>
      </c>
      <c r="D162" s="18"/>
      <c r="E162" s="36"/>
      <c r="F162" s="36"/>
      <c r="G162" s="36"/>
    </row>
    <row r="163" spans="2:7" x14ac:dyDescent="0.25">
      <c r="B163" s="23" t="s">
        <v>84</v>
      </c>
      <c r="C163" s="12">
        <v>618</v>
      </c>
      <c r="D163" s="18"/>
      <c r="E163" s="36"/>
      <c r="F163" s="36"/>
      <c r="G163" s="36"/>
    </row>
    <row r="164" spans="2:7" x14ac:dyDescent="0.25">
      <c r="B164" s="23" t="s">
        <v>84</v>
      </c>
      <c r="C164" s="12">
        <v>619</v>
      </c>
      <c r="D164" s="18"/>
      <c r="E164" s="36"/>
      <c r="F164" s="36"/>
      <c r="G164" s="36"/>
    </row>
    <row r="165" spans="2:7" x14ac:dyDescent="0.25">
      <c r="B165" s="23" t="s">
        <v>84</v>
      </c>
      <c r="C165" s="12">
        <v>620</v>
      </c>
      <c r="D165" s="18"/>
      <c r="E165" s="36"/>
      <c r="F165" s="36"/>
      <c r="G165" s="36"/>
    </row>
    <row r="166" spans="2:7" x14ac:dyDescent="0.25">
      <c r="B166" s="23" t="s">
        <v>84</v>
      </c>
      <c r="C166" s="12">
        <v>621</v>
      </c>
      <c r="D166" s="18"/>
      <c r="E166" s="36"/>
      <c r="F166" s="36"/>
      <c r="G166" s="36"/>
    </row>
    <row r="167" spans="2:7" x14ac:dyDescent="0.25">
      <c r="B167" s="23" t="s">
        <v>84</v>
      </c>
      <c r="C167" s="12">
        <v>622</v>
      </c>
      <c r="D167" s="18"/>
      <c r="E167" s="36"/>
      <c r="F167" s="36"/>
      <c r="G167" s="36"/>
    </row>
    <row r="168" spans="2:7" x14ac:dyDescent="0.25">
      <c r="B168" s="23" t="s">
        <v>84</v>
      </c>
      <c r="C168" s="12">
        <v>623</v>
      </c>
      <c r="D168" s="18"/>
      <c r="E168" s="36"/>
      <c r="F168" s="36"/>
      <c r="G168" s="36"/>
    </row>
    <row r="169" spans="2:7" x14ac:dyDescent="0.25">
      <c r="B169" s="23" t="s">
        <v>84</v>
      </c>
      <c r="C169" s="12">
        <v>624</v>
      </c>
      <c r="D169" s="18"/>
      <c r="E169" s="36"/>
      <c r="F169" s="36"/>
      <c r="G169" s="36"/>
    </row>
    <row r="170" spans="2:7" x14ac:dyDescent="0.25">
      <c r="B170" s="23" t="s">
        <v>84</v>
      </c>
      <c r="C170" s="12">
        <v>625</v>
      </c>
      <c r="D170" s="19"/>
      <c r="E170" s="39"/>
      <c r="F170" s="39"/>
      <c r="G170" s="39"/>
    </row>
    <row r="171" spans="2:7" x14ac:dyDescent="0.25">
      <c r="B171" s="24"/>
      <c r="C171" s="21"/>
      <c r="D171" s="17"/>
      <c r="E171" s="38"/>
      <c r="F171" s="38"/>
      <c r="G171" s="38"/>
    </row>
    <row r="172" spans="2:7" x14ac:dyDescent="0.25">
      <c r="B172" s="34" t="s">
        <v>90</v>
      </c>
      <c r="D172" s="18"/>
      <c r="E172" s="36"/>
      <c r="F172" s="36"/>
      <c r="G172" s="36"/>
    </row>
    <row r="173" spans="2:7" x14ac:dyDescent="0.25">
      <c r="B173" s="23" t="s">
        <v>84</v>
      </c>
      <c r="C173" s="12">
        <v>701</v>
      </c>
      <c r="D173" s="18"/>
      <c r="E173" s="36"/>
      <c r="F173" s="36"/>
      <c r="G173" s="36"/>
    </row>
    <row r="174" spans="2:7" x14ac:dyDescent="0.25">
      <c r="B174" s="23" t="s">
        <v>84</v>
      </c>
      <c r="C174" s="12">
        <v>702</v>
      </c>
      <c r="D174" s="18"/>
      <c r="E174" s="36"/>
      <c r="F174" s="36"/>
      <c r="G174" s="36"/>
    </row>
    <row r="175" spans="2:7" x14ac:dyDescent="0.25">
      <c r="B175" s="23" t="s">
        <v>84</v>
      </c>
      <c r="C175" s="12">
        <v>703</v>
      </c>
      <c r="D175" s="18"/>
      <c r="E175" s="36"/>
      <c r="F175" s="36"/>
      <c r="G175" s="36"/>
    </row>
    <row r="176" spans="2:7" x14ac:dyDescent="0.25">
      <c r="B176" s="23" t="s">
        <v>84</v>
      </c>
      <c r="C176" s="12">
        <v>704</v>
      </c>
      <c r="D176" s="18"/>
      <c r="E176" s="36"/>
      <c r="F176" s="36"/>
      <c r="G176" s="36"/>
    </row>
    <row r="177" spans="2:7" x14ac:dyDescent="0.25">
      <c r="B177" s="23" t="s">
        <v>84</v>
      </c>
      <c r="C177" s="12">
        <v>705</v>
      </c>
      <c r="D177" s="18"/>
      <c r="E177" s="36"/>
      <c r="F177" s="36"/>
      <c r="G177" s="36"/>
    </row>
    <row r="178" spans="2:7" x14ac:dyDescent="0.25">
      <c r="B178" s="23" t="s">
        <v>84</v>
      </c>
      <c r="C178" s="12">
        <v>706</v>
      </c>
      <c r="D178" s="18"/>
      <c r="E178" s="36"/>
      <c r="F178" s="36"/>
      <c r="G178" s="36"/>
    </row>
    <row r="179" spans="2:7" x14ac:dyDescent="0.25">
      <c r="B179" s="23" t="s">
        <v>84</v>
      </c>
      <c r="C179" s="12">
        <v>707</v>
      </c>
      <c r="D179" s="18"/>
      <c r="E179" s="36"/>
      <c r="F179" s="36"/>
      <c r="G179" s="36"/>
    </row>
    <row r="180" spans="2:7" x14ac:dyDescent="0.25">
      <c r="B180" s="23" t="s">
        <v>84</v>
      </c>
      <c r="C180" s="12">
        <v>708</v>
      </c>
      <c r="D180" s="18"/>
      <c r="E180" s="36"/>
      <c r="F180" s="36"/>
      <c r="G180" s="36"/>
    </row>
    <row r="181" spans="2:7" x14ac:dyDescent="0.25">
      <c r="B181" s="23" t="s">
        <v>84</v>
      </c>
      <c r="C181" s="12">
        <v>709</v>
      </c>
      <c r="D181" s="18"/>
      <c r="E181" s="36"/>
      <c r="F181" s="36"/>
      <c r="G181" s="36"/>
    </row>
    <row r="182" spans="2:7" x14ac:dyDescent="0.25">
      <c r="B182" s="23" t="s">
        <v>84</v>
      </c>
      <c r="C182" s="12">
        <v>710</v>
      </c>
      <c r="D182" s="18"/>
      <c r="E182" s="36"/>
      <c r="F182" s="36"/>
      <c r="G182" s="36"/>
    </row>
    <row r="183" spans="2:7" x14ac:dyDescent="0.25">
      <c r="B183" s="23" t="s">
        <v>84</v>
      </c>
      <c r="C183" s="12">
        <v>711</v>
      </c>
      <c r="D183" s="18"/>
      <c r="E183" s="36"/>
      <c r="F183" s="36"/>
      <c r="G183" s="36"/>
    </row>
    <row r="184" spans="2:7" x14ac:dyDescent="0.25">
      <c r="B184" s="23" t="s">
        <v>84</v>
      </c>
      <c r="C184" s="12">
        <v>712</v>
      </c>
      <c r="D184" s="18"/>
      <c r="E184" s="36"/>
      <c r="F184" s="36"/>
      <c r="G184" s="36"/>
    </row>
    <row r="185" spans="2:7" x14ac:dyDescent="0.25">
      <c r="B185" s="23" t="s">
        <v>84</v>
      </c>
      <c r="C185" s="12">
        <v>713</v>
      </c>
      <c r="D185" s="18"/>
      <c r="E185" s="36"/>
      <c r="F185" s="36"/>
      <c r="G185" s="36"/>
    </row>
    <row r="186" spans="2:7" x14ac:dyDescent="0.25">
      <c r="B186" s="23" t="s">
        <v>84</v>
      </c>
      <c r="C186" s="12">
        <v>714</v>
      </c>
      <c r="D186" s="18"/>
      <c r="E186" s="36"/>
      <c r="F186" s="36"/>
      <c r="G186" s="36"/>
    </row>
    <row r="187" spans="2:7" x14ac:dyDescent="0.25">
      <c r="B187" s="23" t="s">
        <v>84</v>
      </c>
      <c r="C187" s="12">
        <v>715</v>
      </c>
      <c r="D187" s="18"/>
      <c r="E187" s="36"/>
      <c r="F187" s="36"/>
      <c r="G187" s="36"/>
    </row>
    <row r="188" spans="2:7" x14ac:dyDescent="0.25">
      <c r="B188" s="23" t="s">
        <v>84</v>
      </c>
      <c r="C188" s="12">
        <v>716</v>
      </c>
      <c r="D188" s="18"/>
      <c r="E188" s="36"/>
      <c r="F188" s="36"/>
      <c r="G188" s="36"/>
    </row>
    <row r="189" spans="2:7" x14ac:dyDescent="0.25">
      <c r="B189" s="23" t="s">
        <v>84</v>
      </c>
      <c r="C189" s="12">
        <v>717</v>
      </c>
      <c r="D189" s="18"/>
      <c r="E189" s="36"/>
      <c r="F189" s="36"/>
      <c r="G189" s="36"/>
    </row>
    <row r="190" spans="2:7" x14ac:dyDescent="0.25">
      <c r="B190" s="23" t="s">
        <v>84</v>
      </c>
      <c r="C190" s="12">
        <v>718</v>
      </c>
      <c r="D190" s="18"/>
      <c r="E190" s="36"/>
      <c r="F190" s="36"/>
      <c r="G190" s="36"/>
    </row>
    <row r="191" spans="2:7" x14ac:dyDescent="0.25">
      <c r="B191" s="23" t="s">
        <v>84</v>
      </c>
      <c r="C191" s="12">
        <v>719</v>
      </c>
      <c r="D191" s="18"/>
      <c r="E191" s="36"/>
      <c r="F191" s="36"/>
      <c r="G191" s="36"/>
    </row>
    <row r="192" spans="2:7" x14ac:dyDescent="0.25">
      <c r="B192" s="23" t="s">
        <v>84</v>
      </c>
      <c r="C192" s="12">
        <v>720</v>
      </c>
      <c r="D192" s="18"/>
      <c r="E192" s="36"/>
      <c r="F192" s="36"/>
      <c r="G192" s="36"/>
    </row>
    <row r="193" spans="2:7" x14ac:dyDescent="0.25">
      <c r="B193" s="23" t="s">
        <v>84</v>
      </c>
      <c r="C193" s="12">
        <v>721</v>
      </c>
      <c r="D193" s="18"/>
      <c r="E193" s="36"/>
      <c r="F193" s="36"/>
      <c r="G193" s="36"/>
    </row>
    <row r="194" spans="2:7" x14ac:dyDescent="0.25">
      <c r="B194" s="23" t="s">
        <v>84</v>
      </c>
      <c r="C194" s="12">
        <v>722</v>
      </c>
      <c r="D194" s="18"/>
      <c r="E194" s="36"/>
      <c r="F194" s="36"/>
      <c r="G194" s="36"/>
    </row>
    <row r="195" spans="2:7" x14ac:dyDescent="0.25">
      <c r="B195" s="23" t="s">
        <v>84</v>
      </c>
      <c r="C195" s="12">
        <v>723</v>
      </c>
      <c r="D195" s="18"/>
      <c r="E195" s="36"/>
      <c r="F195" s="36"/>
      <c r="G195" s="36"/>
    </row>
    <row r="196" spans="2:7" x14ac:dyDescent="0.25">
      <c r="B196" s="23" t="s">
        <v>84</v>
      </c>
      <c r="C196" s="12">
        <v>724</v>
      </c>
      <c r="D196" s="18"/>
      <c r="E196" s="36"/>
      <c r="F196" s="36"/>
      <c r="G196" s="36"/>
    </row>
    <row r="197" spans="2:7" x14ac:dyDescent="0.25">
      <c r="B197" s="23" t="s">
        <v>84</v>
      </c>
      <c r="C197" s="12">
        <v>725</v>
      </c>
      <c r="D197" s="18"/>
      <c r="E197" s="36"/>
      <c r="F197" s="36"/>
      <c r="G197" s="36"/>
    </row>
    <row r="198" spans="2:7" x14ac:dyDescent="0.25">
      <c r="B198" s="24"/>
      <c r="C198" s="21"/>
      <c r="D198" s="17"/>
      <c r="E198" s="38"/>
      <c r="F198" s="38"/>
      <c r="G198" s="38"/>
    </row>
    <row r="199" spans="2:7" x14ac:dyDescent="0.25">
      <c r="B199" s="34" t="s">
        <v>91</v>
      </c>
      <c r="D199" s="18"/>
      <c r="E199" s="36"/>
      <c r="F199" s="36"/>
      <c r="G199" s="36"/>
    </row>
    <row r="200" spans="2:7" x14ac:dyDescent="0.25">
      <c r="B200" s="23" t="s">
        <v>84</v>
      </c>
      <c r="C200" s="12">
        <v>801</v>
      </c>
      <c r="D200" s="18"/>
      <c r="E200" s="36"/>
      <c r="F200" s="36"/>
      <c r="G200" s="36"/>
    </row>
    <row r="201" spans="2:7" x14ac:dyDescent="0.25">
      <c r="B201" s="23" t="s">
        <v>84</v>
      </c>
      <c r="C201" s="12">
        <v>802</v>
      </c>
      <c r="D201" s="18"/>
      <c r="E201" s="36"/>
      <c r="F201" s="36"/>
      <c r="G201" s="36"/>
    </row>
    <row r="202" spans="2:7" x14ac:dyDescent="0.25">
      <c r="B202" s="23" t="s">
        <v>84</v>
      </c>
      <c r="C202" s="12">
        <v>803</v>
      </c>
      <c r="D202" s="18"/>
      <c r="E202" s="36"/>
      <c r="F202" s="36"/>
      <c r="G202" s="36"/>
    </row>
    <row r="203" spans="2:7" x14ac:dyDescent="0.25">
      <c r="B203" s="23" t="s">
        <v>84</v>
      </c>
      <c r="C203" s="12">
        <v>804</v>
      </c>
      <c r="D203" s="18"/>
      <c r="E203" s="36"/>
      <c r="F203" s="36"/>
      <c r="G203" s="36"/>
    </row>
    <row r="204" spans="2:7" x14ac:dyDescent="0.25">
      <c r="B204" s="23" t="s">
        <v>84</v>
      </c>
      <c r="C204" s="12">
        <v>805</v>
      </c>
      <c r="D204" s="18"/>
      <c r="E204" s="36"/>
      <c r="F204" s="36"/>
      <c r="G204" s="36"/>
    </row>
    <row r="205" spans="2:7" x14ac:dyDescent="0.25">
      <c r="B205" s="23" t="s">
        <v>84</v>
      </c>
      <c r="C205" s="12">
        <v>806</v>
      </c>
      <c r="D205" s="18"/>
      <c r="E205" s="36"/>
      <c r="F205" s="36"/>
      <c r="G205" s="36"/>
    </row>
    <row r="206" spans="2:7" x14ac:dyDescent="0.25">
      <c r="B206" s="23" t="s">
        <v>84</v>
      </c>
      <c r="C206" s="12">
        <v>807</v>
      </c>
      <c r="D206" s="18"/>
      <c r="E206" s="36"/>
      <c r="F206" s="36"/>
      <c r="G206" s="36"/>
    </row>
    <row r="207" spans="2:7" x14ac:dyDescent="0.25">
      <c r="B207" s="23" t="s">
        <v>84</v>
      </c>
      <c r="C207" s="12">
        <v>808</v>
      </c>
      <c r="D207" s="18"/>
      <c r="E207" s="36"/>
      <c r="F207" s="36"/>
      <c r="G207" s="36"/>
    </row>
    <row r="208" spans="2:7" x14ac:dyDescent="0.25">
      <c r="B208" s="23" t="s">
        <v>84</v>
      </c>
      <c r="C208" s="12">
        <v>809</v>
      </c>
      <c r="D208" s="18"/>
      <c r="E208" s="36"/>
      <c r="F208" s="36"/>
      <c r="G208" s="36"/>
    </row>
    <row r="209" spans="2:7" x14ac:dyDescent="0.25">
      <c r="B209" s="23" t="s">
        <v>84</v>
      </c>
      <c r="C209" s="12">
        <v>810</v>
      </c>
      <c r="D209" s="18"/>
      <c r="E209" s="36"/>
      <c r="F209" s="36"/>
      <c r="G209" s="36"/>
    </row>
    <row r="210" spans="2:7" x14ac:dyDescent="0.25">
      <c r="B210" s="23" t="s">
        <v>84</v>
      </c>
      <c r="C210" s="12">
        <v>811</v>
      </c>
      <c r="D210" s="18"/>
      <c r="E210" s="36"/>
      <c r="F210" s="36"/>
      <c r="G210" s="36"/>
    </row>
    <row r="211" spans="2:7" x14ac:dyDescent="0.25">
      <c r="B211" s="23" t="s">
        <v>84</v>
      </c>
      <c r="C211" s="12">
        <v>812</v>
      </c>
      <c r="D211" s="18"/>
      <c r="E211" s="36"/>
      <c r="F211" s="36"/>
      <c r="G211" s="36"/>
    </row>
    <row r="212" spans="2:7" x14ac:dyDescent="0.25">
      <c r="B212" s="23" t="s">
        <v>84</v>
      </c>
      <c r="C212" s="12">
        <v>813</v>
      </c>
      <c r="D212" s="18"/>
      <c r="E212" s="36"/>
      <c r="F212" s="36"/>
      <c r="G212" s="36"/>
    </row>
    <row r="213" spans="2:7" x14ac:dyDescent="0.25">
      <c r="B213" s="23" t="s">
        <v>84</v>
      </c>
      <c r="C213" s="12">
        <v>814</v>
      </c>
      <c r="D213" s="18"/>
      <c r="E213" s="36"/>
      <c r="F213" s="36"/>
      <c r="G213" s="36"/>
    </row>
    <row r="214" spans="2:7" x14ac:dyDescent="0.25">
      <c r="B214" s="23" t="s">
        <v>84</v>
      </c>
      <c r="C214" s="12">
        <v>815</v>
      </c>
      <c r="D214" s="18"/>
      <c r="E214" s="36"/>
      <c r="F214" s="36"/>
      <c r="G214" s="36"/>
    </row>
    <row r="215" spans="2:7" x14ac:dyDescent="0.25">
      <c r="B215" s="23" t="s">
        <v>84</v>
      </c>
      <c r="C215" s="12">
        <v>816</v>
      </c>
      <c r="D215" s="18"/>
      <c r="E215" s="36"/>
      <c r="F215" s="36"/>
      <c r="G215" s="36"/>
    </row>
    <row r="216" spans="2:7" x14ac:dyDescent="0.25">
      <c r="B216" s="23" t="s">
        <v>84</v>
      </c>
      <c r="C216" s="12">
        <v>817</v>
      </c>
      <c r="D216" s="18"/>
      <c r="E216" s="36"/>
      <c r="F216" s="36"/>
      <c r="G216" s="36"/>
    </row>
    <row r="217" spans="2:7" x14ac:dyDescent="0.25">
      <c r="B217" s="23" t="s">
        <v>84</v>
      </c>
      <c r="C217" s="12">
        <v>818</v>
      </c>
      <c r="D217" s="18"/>
      <c r="E217" s="36"/>
      <c r="F217" s="36"/>
      <c r="G217" s="36"/>
    </row>
    <row r="218" spans="2:7" x14ac:dyDescent="0.25">
      <c r="B218" s="23" t="s">
        <v>84</v>
      </c>
      <c r="C218" s="12">
        <v>819</v>
      </c>
      <c r="D218" s="18"/>
      <c r="E218" s="36"/>
      <c r="F218" s="36"/>
      <c r="G218" s="36"/>
    </row>
    <row r="219" spans="2:7" x14ac:dyDescent="0.25">
      <c r="B219" s="23" t="s">
        <v>84</v>
      </c>
      <c r="C219" s="12">
        <v>820</v>
      </c>
      <c r="D219" s="18"/>
      <c r="E219" s="36"/>
      <c r="F219" s="36"/>
      <c r="G219" s="36"/>
    </row>
    <row r="220" spans="2:7" x14ac:dyDescent="0.25">
      <c r="B220" s="23" t="s">
        <v>84</v>
      </c>
      <c r="C220" s="12">
        <v>821</v>
      </c>
      <c r="D220" s="18"/>
      <c r="E220" s="36"/>
      <c r="F220" s="36"/>
      <c r="G220" s="36"/>
    </row>
    <row r="221" spans="2:7" x14ac:dyDescent="0.25">
      <c r="B221" s="23" t="s">
        <v>84</v>
      </c>
      <c r="C221" s="12">
        <v>822</v>
      </c>
      <c r="D221" s="18"/>
      <c r="E221" s="36"/>
      <c r="F221" s="36"/>
      <c r="G221" s="36"/>
    </row>
    <row r="222" spans="2:7" x14ac:dyDescent="0.25">
      <c r="B222" s="23" t="s">
        <v>84</v>
      </c>
      <c r="C222" s="12">
        <v>823</v>
      </c>
      <c r="D222" s="18"/>
      <c r="E222" s="36"/>
      <c r="F222" s="36"/>
      <c r="G222" s="36"/>
    </row>
    <row r="223" spans="2:7" x14ac:dyDescent="0.25">
      <c r="B223" s="23" t="s">
        <v>84</v>
      </c>
      <c r="C223" s="12">
        <v>824</v>
      </c>
      <c r="D223" s="18"/>
      <c r="E223" s="36"/>
      <c r="F223" s="36"/>
      <c r="G223" s="36"/>
    </row>
    <row r="224" spans="2:7" x14ac:dyDescent="0.25">
      <c r="B224" s="23" t="s">
        <v>84</v>
      </c>
      <c r="C224" s="12">
        <v>825</v>
      </c>
      <c r="D224" s="19"/>
      <c r="E224" s="39"/>
      <c r="F224" s="39"/>
      <c r="G224" s="39"/>
    </row>
  </sheetData>
  <sheetProtection algorithmName="SHA-512" hashValue="3wFumH85U3cCQoTQKn3wORPI6ONBFYobyNXT53I5DSn4dPFSn9hGujeaB7Fz7AYQisOR+Heq5J1hr8EeG0X3Kw==" saltValue="AgUPLKVykp8YO/+r2C2VEg==" spinCount="100000" sheet="1" objects="1" scenarios="1"/>
  <pageMargins left="0.7" right="0.7" top="0.75" bottom="0.75" header="0.3" footer="0.3"/>
  <pageSetup paperSize="9" scale="45" orientation="portrait" horizontalDpi="1200" verticalDpi="1200" r:id="rId1"/>
  <headerFooter>
    <oddHeader>&amp;L&amp;Z&amp;F  [&amp;A]</oddHeader>
    <oddFooter>&amp;LPage &amp;P of &amp;N&amp;R&amp;T &amp;D</oddFooter>
  </headerFooter>
  <rowBreaks count="2" manualBreakCount="2">
    <brk id="89" max="7" man="1"/>
    <brk id="197" max="7" man="1"/>
  </rowBreaks>
  <colBreaks count="1" manualBreakCount="1">
    <brk id="8"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105"/>
  <dimension ref="A1:I96"/>
  <sheetViews>
    <sheetView showGridLines="0" zoomScale="85" zoomScaleNormal="85" workbookViewId="0">
      <selection activeCell="B22" sqref="B22"/>
    </sheetView>
  </sheetViews>
  <sheetFormatPr defaultColWidth="10" defaultRowHeight="13.2" x14ac:dyDescent="0.25"/>
  <cols>
    <col min="1" max="1" width="31.88671875" style="27" customWidth="1"/>
    <col min="2" max="2" width="22.88671875" style="27" customWidth="1"/>
    <col min="3" max="3" width="28.109375" style="27" customWidth="1"/>
    <col min="4" max="4" width="10" style="27" customWidth="1"/>
    <col min="5"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Fire_S - Consolidated Factor Spreadsheet</v>
      </c>
      <c r="B2" s="43"/>
      <c r="C2" s="43"/>
      <c r="D2" s="43"/>
      <c r="E2" s="43"/>
      <c r="F2" s="43"/>
      <c r="G2" s="43"/>
      <c r="H2" s="43"/>
      <c r="I2" s="43"/>
    </row>
    <row r="3" spans="1:9" ht="15.6" x14ac:dyDescent="0.3">
      <c r="A3" s="44" t="str">
        <f>TABLE_FACTOR_TYPE&amp;" - x-"&amp;TABLE_SERIES_NUMBER</f>
        <v>Pension Credit - x-315</v>
      </c>
      <c r="B3" s="43"/>
      <c r="C3" s="43"/>
      <c r="D3" s="43"/>
      <c r="E3" s="43"/>
      <c r="F3" s="43"/>
      <c r="G3" s="43"/>
      <c r="H3" s="43"/>
      <c r="I3" s="43"/>
    </row>
    <row r="4" spans="1:9" x14ac:dyDescent="0.25">
      <c r="A4" s="45"/>
    </row>
    <row r="6" spans="1:9" x14ac:dyDescent="0.25">
      <c r="A6" s="89" t="s">
        <v>573</v>
      </c>
      <c r="B6" s="90" t="s">
        <v>574</v>
      </c>
      <c r="C6" s="90"/>
    </row>
    <row r="7" spans="1:9" x14ac:dyDescent="0.25">
      <c r="A7" s="84" t="s">
        <v>575</v>
      </c>
      <c r="B7" s="85" t="s">
        <v>82</v>
      </c>
      <c r="C7" s="85"/>
    </row>
    <row r="8" spans="1:9" x14ac:dyDescent="0.25">
      <c r="A8" s="84" t="s">
        <v>285</v>
      </c>
      <c r="B8" s="85">
        <v>2006</v>
      </c>
      <c r="C8" s="85"/>
    </row>
    <row r="9" spans="1:9" x14ac:dyDescent="0.25">
      <c r="A9" s="84" t="s">
        <v>286</v>
      </c>
      <c r="B9" s="85" t="s">
        <v>405</v>
      </c>
      <c r="C9" s="85"/>
    </row>
    <row r="10" spans="1:9" ht="26.4" x14ac:dyDescent="0.25">
      <c r="A10" s="84" t="s">
        <v>6</v>
      </c>
      <c r="B10" s="85" t="s">
        <v>411</v>
      </c>
      <c r="C10" s="85"/>
    </row>
    <row r="11" spans="1:9" x14ac:dyDescent="0.25">
      <c r="A11" s="84" t="s">
        <v>287</v>
      </c>
      <c r="B11" s="85" t="s">
        <v>407</v>
      </c>
      <c r="C11" s="85"/>
    </row>
    <row r="12" spans="1:9" x14ac:dyDescent="0.25">
      <c r="A12" s="84" t="s">
        <v>288</v>
      </c>
      <c r="B12" s="85" t="s">
        <v>305</v>
      </c>
      <c r="C12" s="85"/>
    </row>
    <row r="13" spans="1:9" hidden="1" x14ac:dyDescent="0.25">
      <c r="A13" s="84" t="s">
        <v>582</v>
      </c>
      <c r="B13" s="85">
        <v>1</v>
      </c>
      <c r="C13" s="85"/>
    </row>
    <row r="14" spans="1:9" hidden="1" x14ac:dyDescent="0.25">
      <c r="A14" s="84" t="s">
        <v>290</v>
      </c>
      <c r="B14" s="85">
        <v>315</v>
      </c>
      <c r="C14" s="85"/>
    </row>
    <row r="15" spans="1:9" x14ac:dyDescent="0.25">
      <c r="A15" s="84" t="s">
        <v>585</v>
      </c>
      <c r="B15" s="85" t="s">
        <v>412</v>
      </c>
      <c r="C15" s="85"/>
    </row>
    <row r="16" spans="1:9" x14ac:dyDescent="0.25">
      <c r="A16" s="84" t="s">
        <v>292</v>
      </c>
      <c r="B16" s="85" t="s">
        <v>413</v>
      </c>
      <c r="C16" s="85"/>
    </row>
    <row r="17" spans="1:3" ht="66" x14ac:dyDescent="0.25">
      <c r="A17" s="84" t="s">
        <v>657</v>
      </c>
      <c r="B17" s="85" t="s">
        <v>387</v>
      </c>
      <c r="C17" s="85"/>
    </row>
    <row r="18" spans="1:3" x14ac:dyDescent="0.25">
      <c r="A18" s="84" t="s">
        <v>589</v>
      </c>
      <c r="B18" s="87">
        <v>45070</v>
      </c>
      <c r="C18" s="85"/>
    </row>
    <row r="19" spans="1:3" x14ac:dyDescent="0.25">
      <c r="A19" s="84" t="s">
        <v>295</v>
      </c>
      <c r="B19" s="87">
        <v>45014</v>
      </c>
      <c r="C19" s="85"/>
    </row>
    <row r="20" spans="1:3" x14ac:dyDescent="0.25">
      <c r="A20" s="84" t="s">
        <v>297</v>
      </c>
      <c r="B20" s="80" t="s">
        <v>310</v>
      </c>
      <c r="C20" s="85"/>
    </row>
    <row r="21" spans="1:3" x14ac:dyDescent="0.25">
      <c r="A21" s="168" t="s">
        <v>658</v>
      </c>
      <c r="B21" s="80" t="s">
        <v>309</v>
      </c>
      <c r="C21" s="85"/>
    </row>
    <row r="23" spans="1:3" x14ac:dyDescent="0.25">
      <c r="B23" s="95" t="str">
        <f>HYPERLINK("#'Factor List'!A1","Back to Factor List")</f>
        <v>Back to Factor List</v>
      </c>
    </row>
    <row r="24" spans="1:3" x14ac:dyDescent="0.25">
      <c r="B24" s="95" t="str">
        <f>HYPERLINK("#'Assumptions'!A1","Assumptions")</f>
        <v>Assumptions</v>
      </c>
    </row>
    <row r="26" spans="1:3" ht="26.4" x14ac:dyDescent="0.25">
      <c r="A26" s="91" t="s">
        <v>659</v>
      </c>
      <c r="B26" s="91" t="s">
        <v>694</v>
      </c>
      <c r="C26" s="91" t="s">
        <v>695</v>
      </c>
    </row>
    <row r="27" spans="1:3" x14ac:dyDescent="0.25">
      <c r="A27" s="92">
        <v>16</v>
      </c>
      <c r="B27" s="93">
        <v>10.74</v>
      </c>
      <c r="C27" s="93">
        <v>10.74</v>
      </c>
    </row>
    <row r="28" spans="1:3" x14ac:dyDescent="0.25">
      <c r="A28" s="92">
        <v>17</v>
      </c>
      <c r="B28" s="93">
        <v>10.89</v>
      </c>
      <c r="C28" s="93">
        <v>10.89</v>
      </c>
    </row>
    <row r="29" spans="1:3" x14ac:dyDescent="0.25">
      <c r="A29" s="92">
        <v>18</v>
      </c>
      <c r="B29" s="93">
        <v>11.05</v>
      </c>
      <c r="C29" s="93">
        <v>11.05</v>
      </c>
    </row>
    <row r="30" spans="1:3" x14ac:dyDescent="0.25">
      <c r="A30" s="92">
        <v>19</v>
      </c>
      <c r="B30" s="93">
        <v>11.21</v>
      </c>
      <c r="C30" s="93">
        <v>11.21</v>
      </c>
    </row>
    <row r="31" spans="1:3" x14ac:dyDescent="0.25">
      <c r="A31" s="92">
        <v>20</v>
      </c>
      <c r="B31" s="93">
        <v>11.37</v>
      </c>
      <c r="C31" s="93">
        <v>11.37</v>
      </c>
    </row>
    <row r="32" spans="1:3" x14ac:dyDescent="0.25">
      <c r="A32" s="92">
        <v>21</v>
      </c>
      <c r="B32" s="93">
        <v>11.53</v>
      </c>
      <c r="C32" s="93">
        <v>11.53</v>
      </c>
    </row>
    <row r="33" spans="1:3" x14ac:dyDescent="0.25">
      <c r="A33" s="92">
        <v>22</v>
      </c>
      <c r="B33" s="93">
        <v>11.7</v>
      </c>
      <c r="C33" s="93">
        <v>11.7</v>
      </c>
    </row>
    <row r="34" spans="1:3" x14ac:dyDescent="0.25">
      <c r="A34" s="92">
        <v>23</v>
      </c>
      <c r="B34" s="93">
        <v>11.86</v>
      </c>
      <c r="C34" s="93">
        <v>11.86</v>
      </c>
    </row>
    <row r="35" spans="1:3" x14ac:dyDescent="0.25">
      <c r="A35" s="92">
        <v>24</v>
      </c>
      <c r="B35" s="93">
        <v>12.03</v>
      </c>
      <c r="C35" s="93">
        <v>12.03</v>
      </c>
    </row>
    <row r="36" spans="1:3" x14ac:dyDescent="0.25">
      <c r="A36" s="92">
        <v>25</v>
      </c>
      <c r="B36" s="93">
        <v>12.21</v>
      </c>
      <c r="C36" s="93">
        <v>12.21</v>
      </c>
    </row>
    <row r="37" spans="1:3" x14ac:dyDescent="0.25">
      <c r="A37" s="92">
        <v>26</v>
      </c>
      <c r="B37" s="93">
        <v>12.38</v>
      </c>
      <c r="C37" s="93">
        <v>12.38</v>
      </c>
    </row>
    <row r="38" spans="1:3" x14ac:dyDescent="0.25">
      <c r="A38" s="92">
        <v>27</v>
      </c>
      <c r="B38" s="93">
        <v>12.56</v>
      </c>
      <c r="C38" s="93">
        <v>12.56</v>
      </c>
    </row>
    <row r="39" spans="1:3" x14ac:dyDescent="0.25">
      <c r="A39" s="92">
        <v>28</v>
      </c>
      <c r="B39" s="93">
        <v>12.74</v>
      </c>
      <c r="C39" s="93">
        <v>12.74</v>
      </c>
    </row>
    <row r="40" spans="1:3" x14ac:dyDescent="0.25">
      <c r="A40" s="92">
        <v>29</v>
      </c>
      <c r="B40" s="93">
        <v>12.92</v>
      </c>
      <c r="C40" s="93">
        <v>12.92</v>
      </c>
    </row>
    <row r="41" spans="1:3" x14ac:dyDescent="0.25">
      <c r="A41" s="92">
        <v>30</v>
      </c>
      <c r="B41" s="93">
        <v>13.11</v>
      </c>
      <c r="C41" s="93">
        <v>13.11</v>
      </c>
    </row>
    <row r="42" spans="1:3" x14ac:dyDescent="0.25">
      <c r="A42" s="92">
        <v>31</v>
      </c>
      <c r="B42" s="93">
        <v>13.3</v>
      </c>
      <c r="C42" s="93">
        <v>13.3</v>
      </c>
    </row>
    <row r="43" spans="1:3" x14ac:dyDescent="0.25">
      <c r="A43" s="92">
        <v>32</v>
      </c>
      <c r="B43" s="93">
        <v>13.49</v>
      </c>
      <c r="C43" s="93">
        <v>13.49</v>
      </c>
    </row>
    <row r="44" spans="1:3" x14ac:dyDescent="0.25">
      <c r="A44" s="92">
        <v>33</v>
      </c>
      <c r="B44" s="93">
        <v>13.69</v>
      </c>
      <c r="C44" s="93">
        <v>13.69</v>
      </c>
    </row>
    <row r="45" spans="1:3" x14ac:dyDescent="0.25">
      <c r="A45" s="92">
        <v>34</v>
      </c>
      <c r="B45" s="93">
        <v>13.89</v>
      </c>
      <c r="C45" s="93">
        <v>13.89</v>
      </c>
    </row>
    <row r="46" spans="1:3" x14ac:dyDescent="0.25">
      <c r="A46" s="92">
        <v>35</v>
      </c>
      <c r="B46" s="93">
        <v>14.09</v>
      </c>
      <c r="C46" s="93">
        <v>14.09</v>
      </c>
    </row>
    <row r="47" spans="1:3" x14ac:dyDescent="0.25">
      <c r="A47" s="92">
        <v>36</v>
      </c>
      <c r="B47" s="93">
        <v>14.3</v>
      </c>
      <c r="C47" s="93">
        <v>14.3</v>
      </c>
    </row>
    <row r="48" spans="1:3" x14ac:dyDescent="0.25">
      <c r="A48" s="92">
        <v>37</v>
      </c>
      <c r="B48" s="93">
        <v>14.51</v>
      </c>
      <c r="C48" s="93">
        <v>14.51</v>
      </c>
    </row>
    <row r="49" spans="1:3" x14ac:dyDescent="0.25">
      <c r="A49" s="92">
        <v>38</v>
      </c>
      <c r="B49" s="93">
        <v>14.72</v>
      </c>
      <c r="C49" s="93">
        <v>14.72</v>
      </c>
    </row>
    <row r="50" spans="1:3" x14ac:dyDescent="0.25">
      <c r="A50" s="92">
        <v>39</v>
      </c>
      <c r="B50" s="93">
        <v>14.94</v>
      </c>
      <c r="C50" s="93">
        <v>14.94</v>
      </c>
    </row>
    <row r="51" spans="1:3" x14ac:dyDescent="0.25">
      <c r="A51" s="92">
        <v>40</v>
      </c>
      <c r="B51" s="93">
        <v>15.17</v>
      </c>
      <c r="C51" s="93">
        <v>15.17</v>
      </c>
    </row>
    <row r="52" spans="1:3" x14ac:dyDescent="0.25">
      <c r="A52" s="92">
        <v>41</v>
      </c>
      <c r="B52" s="93">
        <v>15.4</v>
      </c>
      <c r="C52" s="93">
        <v>15.4</v>
      </c>
    </row>
    <row r="53" spans="1:3" x14ac:dyDescent="0.25">
      <c r="A53" s="92">
        <v>42</v>
      </c>
      <c r="B53" s="93">
        <v>15.63</v>
      </c>
      <c r="C53" s="93">
        <v>15.63</v>
      </c>
    </row>
    <row r="54" spans="1:3" x14ac:dyDescent="0.25">
      <c r="A54" s="92">
        <v>43</v>
      </c>
      <c r="B54" s="93">
        <v>15.87</v>
      </c>
      <c r="C54" s="93">
        <v>15.87</v>
      </c>
    </row>
    <row r="55" spans="1:3" x14ac:dyDescent="0.25">
      <c r="A55" s="92">
        <v>44</v>
      </c>
      <c r="B55" s="93">
        <v>16.12</v>
      </c>
      <c r="C55" s="93">
        <v>16.12</v>
      </c>
    </row>
    <row r="56" spans="1:3" x14ac:dyDescent="0.25">
      <c r="A56" s="92">
        <v>45</v>
      </c>
      <c r="B56" s="93">
        <v>16.37</v>
      </c>
      <c r="C56" s="93">
        <v>16.37</v>
      </c>
    </row>
    <row r="57" spans="1:3" x14ac:dyDescent="0.25">
      <c r="A57" s="92">
        <v>46</v>
      </c>
      <c r="B57" s="93">
        <v>16.63</v>
      </c>
      <c r="C57" s="93">
        <v>16.63</v>
      </c>
    </row>
    <row r="58" spans="1:3" x14ac:dyDescent="0.25">
      <c r="A58" s="92">
        <v>47</v>
      </c>
      <c r="B58" s="93">
        <v>16.899999999999999</v>
      </c>
      <c r="C58" s="93">
        <v>16.899999999999999</v>
      </c>
    </row>
    <row r="59" spans="1:3" x14ac:dyDescent="0.25">
      <c r="A59" s="92">
        <v>48</v>
      </c>
      <c r="B59" s="93">
        <v>17.18</v>
      </c>
      <c r="C59" s="93">
        <v>17.18</v>
      </c>
    </row>
    <row r="60" spans="1:3" x14ac:dyDescent="0.25">
      <c r="A60" s="92">
        <v>49</v>
      </c>
      <c r="B60" s="93">
        <v>17.46</v>
      </c>
      <c r="C60" s="93">
        <v>17.46</v>
      </c>
    </row>
    <row r="61" spans="1:3" x14ac:dyDescent="0.25">
      <c r="A61" s="92">
        <v>50</v>
      </c>
      <c r="B61" s="93">
        <v>17.760000000000002</v>
      </c>
      <c r="C61" s="93">
        <v>17.760000000000002</v>
      </c>
    </row>
    <row r="62" spans="1:3" x14ac:dyDescent="0.25">
      <c r="A62" s="92">
        <v>51</v>
      </c>
      <c r="B62" s="93">
        <v>18.059999999999999</v>
      </c>
      <c r="C62" s="93">
        <v>18.059999999999999</v>
      </c>
    </row>
    <row r="63" spans="1:3" x14ac:dyDescent="0.25">
      <c r="A63" s="92">
        <v>52</v>
      </c>
      <c r="B63" s="93">
        <v>18.37</v>
      </c>
      <c r="C63" s="93">
        <v>18.37</v>
      </c>
    </row>
    <row r="64" spans="1:3" x14ac:dyDescent="0.25">
      <c r="A64" s="92">
        <v>53</v>
      </c>
      <c r="B64" s="93">
        <v>18.690000000000001</v>
      </c>
      <c r="C64" s="93">
        <v>18.690000000000001</v>
      </c>
    </row>
    <row r="65" spans="1:3" x14ac:dyDescent="0.25">
      <c r="A65" s="92">
        <v>54</v>
      </c>
      <c r="B65" s="93">
        <v>19.03</v>
      </c>
      <c r="C65" s="93">
        <v>19.03</v>
      </c>
    </row>
    <row r="66" spans="1:3" x14ac:dyDescent="0.25">
      <c r="A66" s="92">
        <v>55</v>
      </c>
      <c r="B66" s="93">
        <v>19.37</v>
      </c>
      <c r="C66" s="93">
        <v>19.37</v>
      </c>
    </row>
    <row r="67" spans="1:3" x14ac:dyDescent="0.25">
      <c r="A67" s="92">
        <v>56</v>
      </c>
      <c r="B67" s="93">
        <v>19.73</v>
      </c>
      <c r="C67" s="93">
        <v>19.73</v>
      </c>
    </row>
    <row r="68" spans="1:3" x14ac:dyDescent="0.25">
      <c r="A68" s="92">
        <v>57</v>
      </c>
      <c r="B68" s="93">
        <v>20.09</v>
      </c>
      <c r="C68" s="93">
        <v>20.09</v>
      </c>
    </row>
    <row r="69" spans="1:3" x14ac:dyDescent="0.25">
      <c r="A69" s="92">
        <v>58</v>
      </c>
      <c r="B69" s="93">
        <v>20.48</v>
      </c>
      <c r="C69" s="93">
        <v>20.48</v>
      </c>
    </row>
    <row r="70" spans="1:3" x14ac:dyDescent="0.25">
      <c r="A70" s="92">
        <v>59</v>
      </c>
      <c r="B70" s="93">
        <v>20.88</v>
      </c>
      <c r="C70" s="93">
        <v>20.88</v>
      </c>
    </row>
    <row r="71" spans="1:3" x14ac:dyDescent="0.25">
      <c r="A71" s="92">
        <v>60</v>
      </c>
      <c r="B71" s="93">
        <v>20.77</v>
      </c>
      <c r="C71" s="93">
        <v>20.77</v>
      </c>
    </row>
    <row r="72" spans="1:3" x14ac:dyDescent="0.25">
      <c r="A72" s="92">
        <v>61</v>
      </c>
      <c r="B72" s="93">
        <v>20.16</v>
      </c>
      <c r="C72" s="93">
        <v>20.16</v>
      </c>
    </row>
    <row r="73" spans="1:3" x14ac:dyDescent="0.25">
      <c r="A73" s="92">
        <v>62</v>
      </c>
      <c r="B73" s="93">
        <v>19.55</v>
      </c>
      <c r="C73" s="93">
        <v>19.55</v>
      </c>
    </row>
    <row r="74" spans="1:3" x14ac:dyDescent="0.25">
      <c r="A74" s="92">
        <v>63</v>
      </c>
      <c r="B74" s="93">
        <v>18.93</v>
      </c>
      <c r="C74" s="93">
        <v>18.93</v>
      </c>
    </row>
    <row r="75" spans="1:3" x14ac:dyDescent="0.25">
      <c r="A75" s="92">
        <v>64</v>
      </c>
      <c r="B75" s="93">
        <v>18.32</v>
      </c>
      <c r="C75" s="93">
        <v>18.32</v>
      </c>
    </row>
    <row r="76" spans="1:3" x14ac:dyDescent="0.25">
      <c r="A76" s="92">
        <v>65</v>
      </c>
      <c r="B76" s="93">
        <v>17.71</v>
      </c>
      <c r="C76" s="93">
        <v>17.71</v>
      </c>
    </row>
    <row r="77" spans="1:3" x14ac:dyDescent="0.25">
      <c r="A77" s="92">
        <v>66</v>
      </c>
      <c r="B77" s="93">
        <v>17.100000000000001</v>
      </c>
      <c r="C77" s="93">
        <v>17.100000000000001</v>
      </c>
    </row>
    <row r="78" spans="1:3" x14ac:dyDescent="0.25">
      <c r="A78" s="92">
        <v>67</v>
      </c>
      <c r="B78" s="93">
        <v>16.489999999999998</v>
      </c>
      <c r="C78" s="93">
        <v>16.489999999999998</v>
      </c>
    </row>
    <row r="79" spans="1:3" x14ac:dyDescent="0.25">
      <c r="A79" s="92">
        <v>68</v>
      </c>
      <c r="B79" s="93">
        <v>15.88</v>
      </c>
      <c r="C79" s="93">
        <v>15.88</v>
      </c>
    </row>
    <row r="80" spans="1:3" x14ac:dyDescent="0.25">
      <c r="A80" s="92">
        <v>69</v>
      </c>
      <c r="B80" s="93">
        <v>15.26</v>
      </c>
      <c r="C80" s="93">
        <v>15.26</v>
      </c>
    </row>
    <row r="81" spans="1:3" x14ac:dyDescent="0.25">
      <c r="A81" s="92">
        <v>70</v>
      </c>
      <c r="B81" s="93">
        <v>14.64</v>
      </c>
      <c r="C81" s="93">
        <v>14.64</v>
      </c>
    </row>
    <row r="82" spans="1:3" x14ac:dyDescent="0.25">
      <c r="A82" s="92">
        <v>71</v>
      </c>
      <c r="B82" s="93">
        <v>14.02</v>
      </c>
      <c r="C82" s="93">
        <v>14.02</v>
      </c>
    </row>
    <row r="83" spans="1:3" x14ac:dyDescent="0.25">
      <c r="A83" s="92">
        <v>72</v>
      </c>
      <c r="B83" s="93">
        <v>13.4</v>
      </c>
      <c r="C83" s="93">
        <v>13.4</v>
      </c>
    </row>
    <row r="84" spans="1:3" x14ac:dyDescent="0.25">
      <c r="A84" s="92">
        <v>73</v>
      </c>
      <c r="B84" s="93">
        <v>12.78</v>
      </c>
      <c r="C84" s="93">
        <v>12.78</v>
      </c>
    </row>
    <row r="85" spans="1:3" x14ac:dyDescent="0.25">
      <c r="A85" s="92">
        <v>74</v>
      </c>
      <c r="B85" s="93">
        <v>12.17</v>
      </c>
      <c r="C85" s="93">
        <v>12.17</v>
      </c>
    </row>
    <row r="86" spans="1:3" x14ac:dyDescent="0.25">
      <c r="A86" s="92">
        <v>75</v>
      </c>
      <c r="B86" s="93">
        <v>11.56</v>
      </c>
      <c r="C86" s="93">
        <v>11.56</v>
      </c>
    </row>
    <row r="87" spans="1:3" x14ac:dyDescent="0.25">
      <c r="A87" s="92">
        <v>76</v>
      </c>
      <c r="B87" s="93">
        <v>10.96</v>
      </c>
      <c r="C87" s="93">
        <v>10.96</v>
      </c>
    </row>
    <row r="88" spans="1:3" x14ac:dyDescent="0.25">
      <c r="A88" s="92">
        <v>77</v>
      </c>
      <c r="B88" s="93">
        <v>10.36</v>
      </c>
      <c r="C88" s="93">
        <v>10.36</v>
      </c>
    </row>
    <row r="89" spans="1:3" x14ac:dyDescent="0.25">
      <c r="A89" s="92">
        <v>78</v>
      </c>
      <c r="B89" s="93">
        <v>9.77</v>
      </c>
      <c r="C89" s="93">
        <v>9.77</v>
      </c>
    </row>
    <row r="90" spans="1:3" x14ac:dyDescent="0.25">
      <c r="A90" s="92">
        <v>79</v>
      </c>
      <c r="B90" s="93">
        <v>9.1999999999999993</v>
      </c>
      <c r="C90" s="93">
        <v>9.1999999999999993</v>
      </c>
    </row>
    <row r="91" spans="1:3" x14ac:dyDescent="0.25">
      <c r="A91" s="92">
        <v>80</v>
      </c>
      <c r="B91" s="93">
        <v>8.6300000000000008</v>
      </c>
      <c r="C91" s="93">
        <v>8.6300000000000008</v>
      </c>
    </row>
    <row r="92" spans="1:3" x14ac:dyDescent="0.25">
      <c r="A92" s="92">
        <v>81</v>
      </c>
      <c r="B92" s="93">
        <v>8.08</v>
      </c>
      <c r="C92" s="93">
        <v>8.08</v>
      </c>
    </row>
    <row r="93" spans="1:3" x14ac:dyDescent="0.25">
      <c r="A93" s="92">
        <v>82</v>
      </c>
      <c r="B93" s="93">
        <v>7.54</v>
      </c>
      <c r="C93" s="93">
        <v>7.54</v>
      </c>
    </row>
    <row r="94" spans="1:3" x14ac:dyDescent="0.25">
      <c r="A94" s="92">
        <v>83</v>
      </c>
      <c r="B94" s="93">
        <v>7.02</v>
      </c>
      <c r="C94" s="93">
        <v>7.02</v>
      </c>
    </row>
    <row r="95" spans="1:3" x14ac:dyDescent="0.25">
      <c r="A95" s="92">
        <v>84</v>
      </c>
      <c r="B95" s="93">
        <v>6.52</v>
      </c>
      <c r="C95" s="93">
        <v>6.52</v>
      </c>
    </row>
    <row r="96" spans="1:3" x14ac:dyDescent="0.25">
      <c r="A96" s="92">
        <v>85</v>
      </c>
      <c r="B96" s="93">
        <v>6.03</v>
      </c>
      <c r="C96" s="93">
        <v>6.03</v>
      </c>
    </row>
  </sheetData>
  <sheetProtection algorithmName="SHA-512" hashValue="i2JRdDcAIEb5zwHAOxh46mmogu8xhKiNVMxW3g3TXZ7r889GAtIduXijN+KO86FSepaq7nUeN9u3x24TxC8HYQ==" saltValue="dYqsd3CZ6juIT+759a7I8g==" spinCount="100000" sheet="1" objects="1" scenarios="1"/>
  <conditionalFormatting sqref="A6:A16">
    <cfRule type="expression" dxfId="765" priority="21" stopIfTrue="1">
      <formula>MOD(ROW(),2)=0</formula>
    </cfRule>
    <cfRule type="expression" dxfId="764" priority="22" stopIfTrue="1">
      <formula>MOD(ROW(),2)&lt;&gt;0</formula>
    </cfRule>
  </conditionalFormatting>
  <conditionalFormatting sqref="B6:C16 C17:C21">
    <cfRule type="expression" dxfId="763" priority="23" stopIfTrue="1">
      <formula>MOD(ROW(),2)=0</formula>
    </cfRule>
    <cfRule type="expression" dxfId="762" priority="24" stopIfTrue="1">
      <formula>MOD(ROW(),2)&lt;&gt;0</formula>
    </cfRule>
  </conditionalFormatting>
  <conditionalFormatting sqref="A17:A20">
    <cfRule type="expression" dxfId="761" priority="13" stopIfTrue="1">
      <formula>MOD(ROW(),2)=0</formula>
    </cfRule>
    <cfRule type="expression" dxfId="760" priority="14" stopIfTrue="1">
      <formula>MOD(ROW(),2)&lt;&gt;0</formula>
    </cfRule>
  </conditionalFormatting>
  <conditionalFormatting sqref="B17">
    <cfRule type="expression" dxfId="759" priority="15" stopIfTrue="1">
      <formula>MOD(ROW(),2)=0</formula>
    </cfRule>
    <cfRule type="expression" dxfId="758" priority="16" stopIfTrue="1">
      <formula>MOD(ROW(),2)&lt;&gt;0</formula>
    </cfRule>
  </conditionalFormatting>
  <conditionalFormatting sqref="A26:A96">
    <cfRule type="expression" dxfId="757" priority="9" stopIfTrue="1">
      <formula>MOD(ROW(),2)=0</formula>
    </cfRule>
    <cfRule type="expression" dxfId="756" priority="10" stopIfTrue="1">
      <formula>MOD(ROW(),2)&lt;&gt;0</formula>
    </cfRule>
  </conditionalFormatting>
  <conditionalFormatting sqref="B26:C96">
    <cfRule type="expression" dxfId="755" priority="11" stopIfTrue="1">
      <formula>MOD(ROW(),2)=0</formula>
    </cfRule>
    <cfRule type="expression" dxfId="754" priority="12" stopIfTrue="1">
      <formula>MOD(ROW(),2)&lt;&gt;0</formula>
    </cfRule>
  </conditionalFormatting>
  <conditionalFormatting sqref="B18:B21">
    <cfRule type="expression" dxfId="753" priority="7" stopIfTrue="1">
      <formula>MOD(ROW(),2)=0</formula>
    </cfRule>
    <cfRule type="expression" dxfId="752" priority="8" stopIfTrue="1">
      <formula>MOD(ROW(),2)&lt;&gt;0</formula>
    </cfRule>
  </conditionalFormatting>
  <conditionalFormatting sqref="A21">
    <cfRule type="expression" dxfId="751" priority="3" stopIfTrue="1">
      <formula>MOD(ROW(),2)=0</formula>
    </cfRule>
    <cfRule type="expression" dxfId="75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106"/>
  <dimension ref="A1:I94"/>
  <sheetViews>
    <sheetView showGridLines="0" zoomScale="85" zoomScaleNormal="85" workbookViewId="0">
      <selection activeCell="B22" sqref="B22"/>
    </sheetView>
  </sheetViews>
  <sheetFormatPr defaultColWidth="10" defaultRowHeight="13.2" x14ac:dyDescent="0.25"/>
  <cols>
    <col min="1" max="1" width="31.88671875" style="27" customWidth="1"/>
    <col min="2" max="5" width="22.88671875" style="27" customWidth="1"/>
    <col min="6"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Fire_S - Consolidated Factor Spreadsheet</v>
      </c>
      <c r="B2" s="43"/>
      <c r="C2" s="43"/>
      <c r="D2" s="43"/>
      <c r="E2" s="43"/>
      <c r="F2" s="43"/>
      <c r="G2" s="43"/>
      <c r="H2" s="43"/>
      <c r="I2" s="43"/>
    </row>
    <row r="3" spans="1:9" ht="15.6" x14ac:dyDescent="0.3">
      <c r="A3" s="44" t="str">
        <f>TABLE_FACTOR_TYPE&amp;" - x-"&amp;TABLE_SERIES_NUMBER</f>
        <v>Pension Credit - x-316</v>
      </c>
      <c r="B3" s="43"/>
      <c r="C3" s="43"/>
      <c r="D3" s="43"/>
      <c r="E3" s="43"/>
      <c r="F3" s="43"/>
      <c r="G3" s="43"/>
      <c r="H3" s="43"/>
      <c r="I3" s="43"/>
    </row>
    <row r="4" spans="1:9" x14ac:dyDescent="0.25">
      <c r="A4" s="45"/>
    </row>
    <row r="6" spans="1:9" x14ac:dyDescent="0.25">
      <c r="A6" s="89" t="s">
        <v>573</v>
      </c>
      <c r="B6" s="90" t="s">
        <v>574</v>
      </c>
      <c r="C6" s="90"/>
      <c r="D6" s="90"/>
      <c r="E6" s="90"/>
    </row>
    <row r="7" spans="1:9" x14ac:dyDescent="0.25">
      <c r="A7" s="84" t="s">
        <v>575</v>
      </c>
      <c r="B7" s="85" t="s">
        <v>82</v>
      </c>
      <c r="C7" s="85"/>
      <c r="D7" s="85"/>
      <c r="E7" s="85"/>
    </row>
    <row r="8" spans="1:9" x14ac:dyDescent="0.25">
      <c r="A8" s="84" t="s">
        <v>285</v>
      </c>
      <c r="B8" s="85">
        <v>2015</v>
      </c>
      <c r="C8" s="85"/>
      <c r="D8" s="85"/>
      <c r="E8" s="85"/>
    </row>
    <row r="9" spans="1:9" x14ac:dyDescent="0.25">
      <c r="A9" s="84" t="s">
        <v>286</v>
      </c>
      <c r="B9" s="85" t="s">
        <v>405</v>
      </c>
      <c r="C9" s="85"/>
      <c r="D9" s="85"/>
      <c r="E9" s="85"/>
    </row>
    <row r="10" spans="1:9" x14ac:dyDescent="0.25">
      <c r="A10" s="84" t="s">
        <v>6</v>
      </c>
      <c r="B10" s="85" t="s">
        <v>414</v>
      </c>
      <c r="C10" s="85"/>
      <c r="D10" s="85"/>
      <c r="E10" s="85"/>
    </row>
    <row r="11" spans="1:9" x14ac:dyDescent="0.25">
      <c r="A11" s="84" t="s">
        <v>287</v>
      </c>
      <c r="B11" s="85" t="s">
        <v>314</v>
      </c>
      <c r="C11" s="85"/>
      <c r="D11" s="85"/>
      <c r="E11" s="85"/>
    </row>
    <row r="12" spans="1:9" x14ac:dyDescent="0.25">
      <c r="A12" s="84" t="s">
        <v>288</v>
      </c>
      <c r="B12" s="85" t="s">
        <v>305</v>
      </c>
      <c r="C12" s="85"/>
      <c r="D12" s="85"/>
      <c r="E12" s="85"/>
    </row>
    <row r="13" spans="1:9" hidden="1" x14ac:dyDescent="0.25">
      <c r="A13" s="84" t="s">
        <v>582</v>
      </c>
      <c r="B13" s="85">
        <v>0</v>
      </c>
      <c r="C13" s="85"/>
      <c r="D13" s="85"/>
      <c r="E13" s="85"/>
    </row>
    <row r="14" spans="1:9" hidden="1" x14ac:dyDescent="0.25">
      <c r="A14" s="84" t="s">
        <v>290</v>
      </c>
      <c r="B14" s="85">
        <v>316</v>
      </c>
      <c r="C14" s="85"/>
      <c r="D14" s="85"/>
      <c r="E14" s="85"/>
    </row>
    <row r="15" spans="1:9" x14ac:dyDescent="0.25">
      <c r="A15" s="84" t="s">
        <v>585</v>
      </c>
      <c r="B15" s="85" t="s">
        <v>415</v>
      </c>
      <c r="C15" s="85"/>
      <c r="D15" s="85"/>
      <c r="E15" s="85"/>
    </row>
    <row r="16" spans="1:9" x14ac:dyDescent="0.25">
      <c r="A16" s="84" t="s">
        <v>292</v>
      </c>
      <c r="B16" s="85" t="s">
        <v>416</v>
      </c>
      <c r="C16" s="85"/>
      <c r="D16" s="85"/>
      <c r="E16" s="85"/>
    </row>
    <row r="17" spans="1:5" ht="39.6" x14ac:dyDescent="0.25">
      <c r="A17" s="84" t="s">
        <v>657</v>
      </c>
      <c r="B17" s="85" t="s">
        <v>396</v>
      </c>
      <c r="C17" s="85"/>
      <c r="D17" s="85"/>
      <c r="E17" s="85"/>
    </row>
    <row r="18" spans="1:5" x14ac:dyDescent="0.25">
      <c r="A18" s="84" t="s">
        <v>589</v>
      </c>
      <c r="B18" s="87">
        <v>45070</v>
      </c>
      <c r="C18" s="85"/>
      <c r="D18" s="85"/>
      <c r="E18" s="85"/>
    </row>
    <row r="19" spans="1:5" x14ac:dyDescent="0.25">
      <c r="A19" s="84" t="s">
        <v>295</v>
      </c>
      <c r="B19" s="87">
        <v>45014</v>
      </c>
      <c r="C19" s="85"/>
      <c r="D19" s="85"/>
      <c r="E19" s="85"/>
    </row>
    <row r="20" spans="1:5" x14ac:dyDescent="0.25">
      <c r="A20" s="84" t="s">
        <v>297</v>
      </c>
      <c r="B20" s="80" t="s">
        <v>310</v>
      </c>
      <c r="C20" s="85"/>
      <c r="D20" s="85"/>
      <c r="E20" s="85"/>
    </row>
    <row r="21" spans="1:5" x14ac:dyDescent="0.25">
      <c r="A21" s="168" t="s">
        <v>658</v>
      </c>
      <c r="B21" s="80" t="s">
        <v>309</v>
      </c>
      <c r="C21" s="85"/>
      <c r="D21" s="85"/>
      <c r="E21" s="85"/>
    </row>
    <row r="23" spans="1:5" x14ac:dyDescent="0.25">
      <c r="B23" s="95" t="str">
        <f>HYPERLINK("#'Factor List'!A1","Back to Factor List")</f>
        <v>Back to Factor List</v>
      </c>
    </row>
    <row r="24" spans="1:5" x14ac:dyDescent="0.25">
      <c r="B24" s="95" t="str">
        <f>HYPERLINK("#'Assumptions'!A1","Assumptions")</f>
        <v>Assumptions</v>
      </c>
    </row>
    <row r="26" spans="1:5" x14ac:dyDescent="0.25">
      <c r="A26" s="91" t="s">
        <v>659</v>
      </c>
      <c r="B26" s="91" t="s">
        <v>696</v>
      </c>
      <c r="C26" s="91" t="s">
        <v>697</v>
      </c>
      <c r="D26" s="91" t="s">
        <v>698</v>
      </c>
      <c r="E26" s="91" t="s">
        <v>699</v>
      </c>
    </row>
    <row r="27" spans="1:5" x14ac:dyDescent="0.25">
      <c r="A27" s="92">
        <v>18</v>
      </c>
      <c r="B27" s="93">
        <v>8.8000000000000007</v>
      </c>
      <c r="C27" s="93">
        <v>8.3800000000000008</v>
      </c>
      <c r="D27" s="93">
        <v>7.97</v>
      </c>
      <c r="E27" s="93">
        <v>7.57</v>
      </c>
    </row>
    <row r="28" spans="1:5" x14ac:dyDescent="0.25">
      <c r="A28" s="92">
        <v>19</v>
      </c>
      <c r="B28" s="93">
        <v>8.92</v>
      </c>
      <c r="C28" s="93">
        <v>8.5</v>
      </c>
      <c r="D28" s="93">
        <v>8.08</v>
      </c>
      <c r="E28" s="93">
        <v>7.67</v>
      </c>
    </row>
    <row r="29" spans="1:5" x14ac:dyDescent="0.25">
      <c r="A29" s="92">
        <v>20</v>
      </c>
      <c r="B29" s="93">
        <v>9.0500000000000007</v>
      </c>
      <c r="C29" s="93">
        <v>8.61</v>
      </c>
      <c r="D29" s="93">
        <v>8.19</v>
      </c>
      <c r="E29" s="93">
        <v>7.77</v>
      </c>
    </row>
    <row r="30" spans="1:5" x14ac:dyDescent="0.25">
      <c r="A30" s="92">
        <v>21</v>
      </c>
      <c r="B30" s="93">
        <v>9.17</v>
      </c>
      <c r="C30" s="93">
        <v>8.73</v>
      </c>
      <c r="D30" s="93">
        <v>8.3000000000000007</v>
      </c>
      <c r="E30" s="93">
        <v>7.88</v>
      </c>
    </row>
    <row r="31" spans="1:5" x14ac:dyDescent="0.25">
      <c r="A31" s="92">
        <v>22</v>
      </c>
      <c r="B31" s="93">
        <v>9.3000000000000007</v>
      </c>
      <c r="C31" s="93">
        <v>8.85</v>
      </c>
      <c r="D31" s="93">
        <v>8.41</v>
      </c>
      <c r="E31" s="93">
        <v>7.98</v>
      </c>
    </row>
    <row r="32" spans="1:5" x14ac:dyDescent="0.25">
      <c r="A32" s="92">
        <v>23</v>
      </c>
      <c r="B32" s="93">
        <v>9.43</v>
      </c>
      <c r="C32" s="93">
        <v>8.9700000000000006</v>
      </c>
      <c r="D32" s="93">
        <v>8.5299999999999994</v>
      </c>
      <c r="E32" s="93">
        <v>8.09</v>
      </c>
    </row>
    <row r="33" spans="1:5" x14ac:dyDescent="0.25">
      <c r="A33" s="92">
        <v>24</v>
      </c>
      <c r="B33" s="93">
        <v>9.56</v>
      </c>
      <c r="C33" s="93">
        <v>9.09</v>
      </c>
      <c r="D33" s="93">
        <v>8.64</v>
      </c>
      <c r="E33" s="93">
        <v>8.1999999999999993</v>
      </c>
    </row>
    <row r="34" spans="1:5" x14ac:dyDescent="0.25">
      <c r="A34" s="92">
        <v>25</v>
      </c>
      <c r="B34" s="93">
        <v>9.69</v>
      </c>
      <c r="C34" s="93">
        <v>9.2200000000000006</v>
      </c>
      <c r="D34" s="93">
        <v>8.76</v>
      </c>
      <c r="E34" s="93">
        <v>8.31</v>
      </c>
    </row>
    <row r="35" spans="1:5" x14ac:dyDescent="0.25">
      <c r="A35" s="92">
        <v>26</v>
      </c>
      <c r="B35" s="93">
        <v>9.82</v>
      </c>
      <c r="C35" s="93">
        <v>9.34</v>
      </c>
      <c r="D35" s="93">
        <v>8.8800000000000008</v>
      </c>
      <c r="E35" s="93">
        <v>8.42</v>
      </c>
    </row>
    <row r="36" spans="1:5" x14ac:dyDescent="0.25">
      <c r="A36" s="92">
        <v>27</v>
      </c>
      <c r="B36" s="93">
        <v>9.9600000000000009</v>
      </c>
      <c r="C36" s="93">
        <v>9.4700000000000006</v>
      </c>
      <c r="D36" s="93">
        <v>9</v>
      </c>
      <c r="E36" s="93">
        <v>8.5299999999999994</v>
      </c>
    </row>
    <row r="37" spans="1:5" x14ac:dyDescent="0.25">
      <c r="A37" s="92">
        <v>28</v>
      </c>
      <c r="B37" s="93">
        <v>10.1</v>
      </c>
      <c r="C37" s="93">
        <v>9.6</v>
      </c>
      <c r="D37" s="93">
        <v>9.1199999999999992</v>
      </c>
      <c r="E37" s="93">
        <v>8.65</v>
      </c>
    </row>
    <row r="38" spans="1:5" x14ac:dyDescent="0.25">
      <c r="A38" s="92">
        <v>29</v>
      </c>
      <c r="B38" s="93">
        <v>10.24</v>
      </c>
      <c r="C38" s="93">
        <v>9.73</v>
      </c>
      <c r="D38" s="93">
        <v>9.24</v>
      </c>
      <c r="E38" s="93">
        <v>8.76</v>
      </c>
    </row>
    <row r="39" spans="1:5" x14ac:dyDescent="0.25">
      <c r="A39" s="92">
        <v>30</v>
      </c>
      <c r="B39" s="93">
        <v>10.38</v>
      </c>
      <c r="C39" s="93">
        <v>9.8699999999999992</v>
      </c>
      <c r="D39" s="93">
        <v>9.3699999999999992</v>
      </c>
      <c r="E39" s="93">
        <v>8.8800000000000008</v>
      </c>
    </row>
    <row r="40" spans="1:5" x14ac:dyDescent="0.25">
      <c r="A40" s="92">
        <v>31</v>
      </c>
      <c r="B40" s="93">
        <v>10.52</v>
      </c>
      <c r="C40" s="93">
        <v>10</v>
      </c>
      <c r="D40" s="93">
        <v>9.49</v>
      </c>
      <c r="E40" s="93">
        <v>9</v>
      </c>
    </row>
    <row r="41" spans="1:5" x14ac:dyDescent="0.25">
      <c r="A41" s="92">
        <v>32</v>
      </c>
      <c r="B41" s="93">
        <v>10.67</v>
      </c>
      <c r="C41" s="93">
        <v>10.14</v>
      </c>
      <c r="D41" s="93">
        <v>9.6199999999999992</v>
      </c>
      <c r="E41" s="93">
        <v>9.1199999999999992</v>
      </c>
    </row>
    <row r="42" spans="1:5" x14ac:dyDescent="0.25">
      <c r="A42" s="92">
        <v>33</v>
      </c>
      <c r="B42" s="93">
        <v>10.82</v>
      </c>
      <c r="C42" s="93">
        <v>10.28</v>
      </c>
      <c r="D42" s="93">
        <v>9.75</v>
      </c>
      <c r="E42" s="93">
        <v>9.24</v>
      </c>
    </row>
    <row r="43" spans="1:5" x14ac:dyDescent="0.25">
      <c r="A43" s="92">
        <v>34</v>
      </c>
      <c r="B43" s="93">
        <v>10.97</v>
      </c>
      <c r="C43" s="93">
        <v>10.42</v>
      </c>
      <c r="D43" s="93">
        <v>9.89</v>
      </c>
      <c r="E43" s="93">
        <v>9.3699999999999992</v>
      </c>
    </row>
    <row r="44" spans="1:5" x14ac:dyDescent="0.25">
      <c r="A44" s="92">
        <v>35</v>
      </c>
      <c r="B44" s="93">
        <v>11.12</v>
      </c>
      <c r="C44" s="93">
        <v>10.57</v>
      </c>
      <c r="D44" s="93">
        <v>10.02</v>
      </c>
      <c r="E44" s="93">
        <v>9.49</v>
      </c>
    </row>
    <row r="45" spans="1:5" x14ac:dyDescent="0.25">
      <c r="A45" s="92">
        <v>36</v>
      </c>
      <c r="B45" s="93">
        <v>11.28</v>
      </c>
      <c r="C45" s="93">
        <v>10.71</v>
      </c>
      <c r="D45" s="93">
        <v>10.16</v>
      </c>
      <c r="E45" s="93">
        <v>9.6199999999999992</v>
      </c>
    </row>
    <row r="46" spans="1:5" x14ac:dyDescent="0.25">
      <c r="A46" s="92">
        <v>37</v>
      </c>
      <c r="B46" s="93">
        <v>11.44</v>
      </c>
      <c r="C46" s="93">
        <v>10.86</v>
      </c>
      <c r="D46" s="93">
        <v>10.3</v>
      </c>
      <c r="E46" s="93">
        <v>9.76</v>
      </c>
    </row>
    <row r="47" spans="1:5" x14ac:dyDescent="0.25">
      <c r="A47" s="92">
        <v>38</v>
      </c>
      <c r="B47" s="93">
        <v>11.6</v>
      </c>
      <c r="C47" s="93">
        <v>11.02</v>
      </c>
      <c r="D47" s="93">
        <v>10.45</v>
      </c>
      <c r="E47" s="93">
        <v>9.89</v>
      </c>
    </row>
    <row r="48" spans="1:5" x14ac:dyDescent="0.25">
      <c r="A48" s="92">
        <v>39</v>
      </c>
      <c r="B48" s="93">
        <v>11.77</v>
      </c>
      <c r="C48" s="93">
        <v>11.17</v>
      </c>
      <c r="D48" s="93">
        <v>10.59</v>
      </c>
      <c r="E48" s="93">
        <v>10.029999999999999</v>
      </c>
    </row>
    <row r="49" spans="1:5" x14ac:dyDescent="0.25">
      <c r="A49" s="92">
        <v>40</v>
      </c>
      <c r="B49" s="93">
        <v>11.93</v>
      </c>
      <c r="C49" s="93">
        <v>11.33</v>
      </c>
      <c r="D49" s="93">
        <v>10.74</v>
      </c>
      <c r="E49" s="93">
        <v>10.17</v>
      </c>
    </row>
    <row r="50" spans="1:5" x14ac:dyDescent="0.25">
      <c r="A50" s="92">
        <v>41</v>
      </c>
      <c r="B50" s="93">
        <v>12.11</v>
      </c>
      <c r="C50" s="93">
        <v>11.49</v>
      </c>
      <c r="D50" s="93">
        <v>10.89</v>
      </c>
      <c r="E50" s="93">
        <v>10.31</v>
      </c>
    </row>
    <row r="51" spans="1:5" x14ac:dyDescent="0.25">
      <c r="A51" s="92">
        <v>42</v>
      </c>
      <c r="B51" s="93">
        <v>12.28</v>
      </c>
      <c r="C51" s="93">
        <v>11.66</v>
      </c>
      <c r="D51" s="93">
        <v>11.05</v>
      </c>
      <c r="E51" s="93">
        <v>10.45</v>
      </c>
    </row>
    <row r="52" spans="1:5" x14ac:dyDescent="0.25">
      <c r="A52" s="92">
        <v>43</v>
      </c>
      <c r="B52" s="93">
        <v>12.46</v>
      </c>
      <c r="C52" s="93">
        <v>11.83</v>
      </c>
      <c r="D52" s="93">
        <v>11.21</v>
      </c>
      <c r="E52" s="93">
        <v>10.6</v>
      </c>
    </row>
    <row r="53" spans="1:5" x14ac:dyDescent="0.25">
      <c r="A53" s="92">
        <v>44</v>
      </c>
      <c r="B53" s="93">
        <v>12.65</v>
      </c>
      <c r="C53" s="93">
        <v>12</v>
      </c>
      <c r="D53" s="93">
        <v>11.37</v>
      </c>
      <c r="E53" s="93">
        <v>10.75</v>
      </c>
    </row>
    <row r="54" spans="1:5" x14ac:dyDescent="0.25">
      <c r="A54" s="92">
        <v>45</v>
      </c>
      <c r="B54" s="93">
        <v>12.84</v>
      </c>
      <c r="C54" s="93">
        <v>12.18</v>
      </c>
      <c r="D54" s="93">
        <v>11.54</v>
      </c>
      <c r="E54" s="93">
        <v>10.91</v>
      </c>
    </row>
    <row r="55" spans="1:5" x14ac:dyDescent="0.25">
      <c r="A55" s="92">
        <v>46</v>
      </c>
      <c r="B55" s="93">
        <v>13.04</v>
      </c>
      <c r="C55" s="93">
        <v>12.37</v>
      </c>
      <c r="D55" s="93">
        <v>11.71</v>
      </c>
      <c r="E55" s="93">
        <v>11.07</v>
      </c>
    </row>
    <row r="56" spans="1:5" x14ac:dyDescent="0.25">
      <c r="A56" s="92">
        <v>47</v>
      </c>
      <c r="B56" s="93">
        <v>13.24</v>
      </c>
      <c r="C56" s="93">
        <v>12.56</v>
      </c>
      <c r="D56" s="93">
        <v>11.89</v>
      </c>
      <c r="E56" s="93">
        <v>11.24</v>
      </c>
    </row>
    <row r="57" spans="1:5" x14ac:dyDescent="0.25">
      <c r="A57" s="92">
        <v>48</v>
      </c>
      <c r="B57" s="93">
        <v>13.45</v>
      </c>
      <c r="C57" s="93">
        <v>12.75</v>
      </c>
      <c r="D57" s="93">
        <v>12.07</v>
      </c>
      <c r="E57" s="93">
        <v>11.41</v>
      </c>
    </row>
    <row r="58" spans="1:5" x14ac:dyDescent="0.25">
      <c r="A58" s="92">
        <v>49</v>
      </c>
      <c r="B58" s="93">
        <v>13.66</v>
      </c>
      <c r="C58" s="93">
        <v>12.95</v>
      </c>
      <c r="D58" s="93">
        <v>12.26</v>
      </c>
      <c r="E58" s="93">
        <v>11.59</v>
      </c>
    </row>
    <row r="59" spans="1:5" x14ac:dyDescent="0.25">
      <c r="A59" s="92">
        <v>50</v>
      </c>
      <c r="B59" s="93">
        <v>13.88</v>
      </c>
      <c r="C59" s="93">
        <v>13.16</v>
      </c>
      <c r="D59" s="93">
        <v>12.45</v>
      </c>
      <c r="E59" s="93">
        <v>11.77</v>
      </c>
    </row>
    <row r="60" spans="1:5" x14ac:dyDescent="0.25">
      <c r="A60" s="92">
        <v>51</v>
      </c>
      <c r="B60" s="93">
        <v>14.11</v>
      </c>
      <c r="C60" s="93">
        <v>13.37</v>
      </c>
      <c r="D60" s="93">
        <v>12.65</v>
      </c>
      <c r="E60" s="93">
        <v>11.95</v>
      </c>
    </row>
    <row r="61" spans="1:5" x14ac:dyDescent="0.25">
      <c r="A61" s="92">
        <v>52</v>
      </c>
      <c r="B61" s="93">
        <v>14.34</v>
      </c>
      <c r="C61" s="93">
        <v>13.59</v>
      </c>
      <c r="D61" s="93">
        <v>12.86</v>
      </c>
      <c r="E61" s="93">
        <v>12.15</v>
      </c>
    </row>
    <row r="62" spans="1:5" x14ac:dyDescent="0.25">
      <c r="A62" s="92">
        <v>53</v>
      </c>
      <c r="B62" s="93">
        <v>14.58</v>
      </c>
      <c r="C62" s="93">
        <v>13.82</v>
      </c>
      <c r="D62" s="93">
        <v>13.07</v>
      </c>
      <c r="E62" s="93">
        <v>12.34</v>
      </c>
    </row>
    <row r="63" spans="1:5" x14ac:dyDescent="0.25">
      <c r="A63" s="92">
        <v>54</v>
      </c>
      <c r="B63" s="93">
        <v>14.83</v>
      </c>
      <c r="C63" s="93">
        <v>14.05</v>
      </c>
      <c r="D63" s="93">
        <v>13.29</v>
      </c>
      <c r="E63" s="93">
        <v>12.55</v>
      </c>
    </row>
    <row r="64" spans="1:5" x14ac:dyDescent="0.25">
      <c r="A64" s="92">
        <v>55</v>
      </c>
      <c r="B64" s="93">
        <v>15.09</v>
      </c>
      <c r="C64" s="93">
        <v>14.29</v>
      </c>
      <c r="D64" s="93">
        <v>13.52</v>
      </c>
      <c r="E64" s="93">
        <v>12.76</v>
      </c>
    </row>
    <row r="65" spans="1:5" x14ac:dyDescent="0.25">
      <c r="A65" s="92">
        <v>56</v>
      </c>
      <c r="B65" s="93">
        <v>15.36</v>
      </c>
      <c r="C65" s="93">
        <v>14.54</v>
      </c>
      <c r="D65" s="93">
        <v>13.75</v>
      </c>
      <c r="E65" s="93">
        <v>12.98</v>
      </c>
    </row>
    <row r="66" spans="1:5" x14ac:dyDescent="0.25">
      <c r="A66" s="92">
        <v>57</v>
      </c>
      <c r="B66" s="93">
        <v>15.63</v>
      </c>
      <c r="C66" s="93">
        <v>14.8</v>
      </c>
      <c r="D66" s="93">
        <v>13.99</v>
      </c>
      <c r="E66" s="93">
        <v>13.21</v>
      </c>
    </row>
    <row r="67" spans="1:5" x14ac:dyDescent="0.25">
      <c r="A67" s="92">
        <v>58</v>
      </c>
      <c r="B67" s="93">
        <v>15.92</v>
      </c>
      <c r="C67" s="93">
        <v>15.07</v>
      </c>
      <c r="D67" s="93">
        <v>14.25</v>
      </c>
      <c r="E67" s="93">
        <v>13.44</v>
      </c>
    </row>
    <row r="68" spans="1:5" x14ac:dyDescent="0.25">
      <c r="A68" s="92">
        <v>59</v>
      </c>
      <c r="B68" s="93">
        <v>16.22</v>
      </c>
      <c r="C68" s="93">
        <v>15.35</v>
      </c>
      <c r="D68" s="93">
        <v>14.51</v>
      </c>
      <c r="E68" s="93">
        <v>13.69</v>
      </c>
    </row>
    <row r="69" spans="1:5" x14ac:dyDescent="0.25">
      <c r="A69" s="92">
        <v>60</v>
      </c>
      <c r="B69" s="93">
        <v>16.53</v>
      </c>
      <c r="C69" s="93">
        <v>15.65</v>
      </c>
      <c r="D69" s="93">
        <v>14.78</v>
      </c>
      <c r="E69" s="93">
        <v>13.94</v>
      </c>
    </row>
    <row r="70" spans="1:5" x14ac:dyDescent="0.25">
      <c r="A70" s="92">
        <v>61</v>
      </c>
      <c r="B70" s="93">
        <v>16.86</v>
      </c>
      <c r="C70" s="93">
        <v>15.95</v>
      </c>
      <c r="D70" s="93">
        <v>15.07</v>
      </c>
      <c r="E70" s="93">
        <v>14.21</v>
      </c>
    </row>
    <row r="71" spans="1:5" x14ac:dyDescent="0.25">
      <c r="A71" s="92">
        <v>62</v>
      </c>
      <c r="B71" s="93">
        <v>17.2</v>
      </c>
      <c r="C71" s="93">
        <v>16.27</v>
      </c>
      <c r="D71" s="93">
        <v>15.37</v>
      </c>
      <c r="E71" s="93">
        <v>14.49</v>
      </c>
    </row>
    <row r="72" spans="1:5" x14ac:dyDescent="0.25">
      <c r="A72" s="92">
        <v>63</v>
      </c>
      <c r="B72" s="93">
        <v>17.55</v>
      </c>
      <c r="C72" s="93">
        <v>16.61</v>
      </c>
      <c r="D72" s="93">
        <v>15.68</v>
      </c>
      <c r="E72" s="93">
        <v>14.78</v>
      </c>
    </row>
    <row r="73" spans="1:5" x14ac:dyDescent="0.25">
      <c r="A73" s="92">
        <v>64</v>
      </c>
      <c r="B73" s="93">
        <v>17.93</v>
      </c>
      <c r="C73" s="93">
        <v>16.96</v>
      </c>
      <c r="D73" s="93">
        <v>16.010000000000002</v>
      </c>
      <c r="E73" s="93">
        <v>15.09</v>
      </c>
    </row>
    <row r="74" spans="1:5" x14ac:dyDescent="0.25">
      <c r="A74" s="92">
        <v>65</v>
      </c>
      <c r="B74" s="93">
        <v>17.8</v>
      </c>
      <c r="C74" s="93">
        <v>17.329999999999998</v>
      </c>
      <c r="D74" s="93">
        <v>16.36</v>
      </c>
      <c r="E74" s="93">
        <v>15.42</v>
      </c>
    </row>
    <row r="75" spans="1:5" x14ac:dyDescent="0.25">
      <c r="A75" s="92">
        <v>66</v>
      </c>
      <c r="B75" s="93">
        <v>17.16</v>
      </c>
      <c r="C75" s="93">
        <v>17.2</v>
      </c>
      <c r="D75" s="93">
        <v>16.73</v>
      </c>
      <c r="E75" s="93">
        <v>15.76</v>
      </c>
    </row>
    <row r="76" spans="1:5" x14ac:dyDescent="0.25">
      <c r="A76" s="92">
        <v>67</v>
      </c>
      <c r="B76" s="93">
        <v>16.52</v>
      </c>
      <c r="C76" s="93">
        <v>16.55</v>
      </c>
      <c r="D76" s="93">
        <v>16.59</v>
      </c>
      <c r="E76" s="93">
        <v>16.13</v>
      </c>
    </row>
    <row r="77" spans="1:5" x14ac:dyDescent="0.25">
      <c r="A77" s="92">
        <v>68</v>
      </c>
      <c r="B77" s="93">
        <v>15.89</v>
      </c>
      <c r="C77" s="93">
        <v>15.91</v>
      </c>
      <c r="D77" s="93">
        <v>15.94</v>
      </c>
      <c r="E77" s="93">
        <v>15.99</v>
      </c>
    </row>
    <row r="78" spans="1:5" x14ac:dyDescent="0.25">
      <c r="A78" s="92">
        <v>69</v>
      </c>
      <c r="B78" s="93">
        <v>15.26</v>
      </c>
      <c r="C78" s="93">
        <v>15.27</v>
      </c>
      <c r="D78" s="93">
        <v>15.3</v>
      </c>
      <c r="E78" s="93">
        <v>15.33</v>
      </c>
    </row>
    <row r="79" spans="1:5" x14ac:dyDescent="0.25">
      <c r="A79" s="92">
        <v>70</v>
      </c>
      <c r="B79" s="93">
        <v>14.64</v>
      </c>
      <c r="C79" s="93">
        <v>14.64</v>
      </c>
      <c r="D79" s="93">
        <v>14.65</v>
      </c>
      <c r="E79" s="93">
        <v>14.68</v>
      </c>
    </row>
    <row r="80" spans="1:5" x14ac:dyDescent="0.25">
      <c r="A80" s="92">
        <v>71</v>
      </c>
      <c r="B80" s="93">
        <v>14.02</v>
      </c>
      <c r="C80" s="93">
        <v>14.02</v>
      </c>
      <c r="D80" s="93">
        <v>14.02</v>
      </c>
      <c r="E80" s="93">
        <v>14.03</v>
      </c>
    </row>
    <row r="81" spans="1:5" x14ac:dyDescent="0.25">
      <c r="A81" s="92">
        <v>72</v>
      </c>
      <c r="B81" s="93">
        <v>13.4</v>
      </c>
      <c r="C81" s="93">
        <v>13.4</v>
      </c>
      <c r="D81" s="93">
        <v>13.4</v>
      </c>
      <c r="E81" s="93">
        <v>13.4</v>
      </c>
    </row>
    <row r="82" spans="1:5" x14ac:dyDescent="0.25">
      <c r="A82" s="92">
        <v>73</v>
      </c>
      <c r="B82" s="93">
        <v>12.78</v>
      </c>
      <c r="C82" s="93">
        <v>12.78</v>
      </c>
      <c r="D82" s="93">
        <v>12.78</v>
      </c>
      <c r="E82" s="93">
        <v>12.78</v>
      </c>
    </row>
    <row r="83" spans="1:5" x14ac:dyDescent="0.25">
      <c r="A83" s="92">
        <v>74</v>
      </c>
      <c r="B83" s="93">
        <v>12.17</v>
      </c>
      <c r="C83" s="93">
        <v>12.17</v>
      </c>
      <c r="D83" s="93">
        <v>12.17</v>
      </c>
      <c r="E83" s="93">
        <v>12.17</v>
      </c>
    </row>
    <row r="84" spans="1:5" x14ac:dyDescent="0.25">
      <c r="A84" s="92">
        <v>75</v>
      </c>
      <c r="B84" s="93">
        <v>11.56</v>
      </c>
      <c r="C84" s="93">
        <v>11.56</v>
      </c>
      <c r="D84" s="93">
        <v>11.56</v>
      </c>
      <c r="E84" s="93">
        <v>11.56</v>
      </c>
    </row>
    <row r="85" spans="1:5" x14ac:dyDescent="0.25">
      <c r="A85" s="92">
        <v>76</v>
      </c>
      <c r="B85" s="93">
        <v>10.96</v>
      </c>
      <c r="C85" s="93">
        <v>10.96</v>
      </c>
      <c r="D85" s="93">
        <v>10.96</v>
      </c>
      <c r="E85" s="93">
        <v>10.96</v>
      </c>
    </row>
    <row r="86" spans="1:5" x14ac:dyDescent="0.25">
      <c r="A86" s="92">
        <v>77</v>
      </c>
      <c r="B86" s="93">
        <v>10.36</v>
      </c>
      <c r="C86" s="93">
        <v>10.36</v>
      </c>
      <c r="D86" s="93">
        <v>10.36</v>
      </c>
      <c r="E86" s="93">
        <v>10.36</v>
      </c>
    </row>
    <row r="87" spans="1:5" x14ac:dyDescent="0.25">
      <c r="A87" s="92">
        <v>78</v>
      </c>
      <c r="B87" s="93">
        <v>9.77</v>
      </c>
      <c r="C87" s="93">
        <v>9.77</v>
      </c>
      <c r="D87" s="93">
        <v>9.77</v>
      </c>
      <c r="E87" s="93">
        <v>9.77</v>
      </c>
    </row>
    <row r="88" spans="1:5" x14ac:dyDescent="0.25">
      <c r="A88" s="92">
        <v>79</v>
      </c>
      <c r="B88" s="93">
        <v>9.1999999999999993</v>
      </c>
      <c r="C88" s="93">
        <v>9.1999999999999993</v>
      </c>
      <c r="D88" s="93">
        <v>9.1999999999999993</v>
      </c>
      <c r="E88" s="93">
        <v>9.1999999999999993</v>
      </c>
    </row>
    <row r="89" spans="1:5" x14ac:dyDescent="0.25">
      <c r="A89" s="92">
        <v>80</v>
      </c>
      <c r="B89" s="93">
        <v>8.6300000000000008</v>
      </c>
      <c r="C89" s="93">
        <v>8.6300000000000008</v>
      </c>
      <c r="D89" s="93">
        <v>8.6300000000000008</v>
      </c>
      <c r="E89" s="93">
        <v>8.6300000000000008</v>
      </c>
    </row>
    <row r="90" spans="1:5" x14ac:dyDescent="0.25">
      <c r="A90" s="92">
        <v>81</v>
      </c>
      <c r="B90" s="93">
        <v>8.08</v>
      </c>
      <c r="C90" s="93">
        <v>8.08</v>
      </c>
      <c r="D90" s="93">
        <v>8.08</v>
      </c>
      <c r="E90" s="93">
        <v>8.08</v>
      </c>
    </row>
    <row r="91" spans="1:5" x14ac:dyDescent="0.25">
      <c r="A91" s="92">
        <v>82</v>
      </c>
      <c r="B91" s="93">
        <v>7.54</v>
      </c>
      <c r="C91" s="93">
        <v>7.54</v>
      </c>
      <c r="D91" s="93">
        <v>7.54</v>
      </c>
      <c r="E91" s="93">
        <v>7.54</v>
      </c>
    </row>
    <row r="92" spans="1:5" x14ac:dyDescent="0.25">
      <c r="A92" s="92">
        <v>83</v>
      </c>
      <c r="B92" s="93">
        <v>7.02</v>
      </c>
      <c r="C92" s="93">
        <v>7.02</v>
      </c>
      <c r="D92" s="93">
        <v>7.02</v>
      </c>
      <c r="E92" s="93">
        <v>7.02</v>
      </c>
    </row>
    <row r="93" spans="1:5" x14ac:dyDescent="0.25">
      <c r="A93" s="92">
        <v>84</v>
      </c>
      <c r="B93" s="93">
        <v>6.52</v>
      </c>
      <c r="C93" s="93">
        <v>6.52</v>
      </c>
      <c r="D93" s="93">
        <v>6.52</v>
      </c>
      <c r="E93" s="93">
        <v>6.52</v>
      </c>
    </row>
    <row r="94" spans="1:5" x14ac:dyDescent="0.25">
      <c r="A94" s="92">
        <v>85</v>
      </c>
      <c r="B94" s="93">
        <v>6.03</v>
      </c>
      <c r="C94" s="93">
        <v>6.03</v>
      </c>
      <c r="D94" s="93">
        <v>6.03</v>
      </c>
      <c r="E94" s="93">
        <v>6.03</v>
      </c>
    </row>
  </sheetData>
  <sheetProtection algorithmName="SHA-512" hashValue="zrCtHXMDfJO47ezjwibkTDCzyvfhy3Y82V/3JOBcdy3/KYVGbdcnXzW04Nk+E8W739Mhgzedrs4ZkmkhpK83/Q==" saltValue="9qDTEXsIH4p+x06+rq7XJA==" spinCount="100000" sheet="1" objects="1" scenarios="1"/>
  <conditionalFormatting sqref="A6:A16">
    <cfRule type="expression" dxfId="749" priority="21" stopIfTrue="1">
      <formula>MOD(ROW(),2)=0</formula>
    </cfRule>
    <cfRule type="expression" dxfId="748" priority="22" stopIfTrue="1">
      <formula>MOD(ROW(),2)&lt;&gt;0</formula>
    </cfRule>
  </conditionalFormatting>
  <conditionalFormatting sqref="B6:E16 B26:E94 C17:E21">
    <cfRule type="expression" dxfId="747" priority="23" stopIfTrue="1">
      <formula>MOD(ROW(),2)=0</formula>
    </cfRule>
    <cfRule type="expression" dxfId="746" priority="24" stopIfTrue="1">
      <formula>MOD(ROW(),2)&lt;&gt;0</formula>
    </cfRule>
  </conditionalFormatting>
  <conditionalFormatting sqref="A17:A20">
    <cfRule type="expression" dxfId="745" priority="13" stopIfTrue="1">
      <formula>MOD(ROW(),2)=0</formula>
    </cfRule>
    <cfRule type="expression" dxfId="744" priority="14" stopIfTrue="1">
      <formula>MOD(ROW(),2)&lt;&gt;0</formula>
    </cfRule>
  </conditionalFormatting>
  <conditionalFormatting sqref="B17">
    <cfRule type="expression" dxfId="743" priority="15" stopIfTrue="1">
      <formula>MOD(ROW(),2)=0</formula>
    </cfRule>
    <cfRule type="expression" dxfId="742" priority="16" stopIfTrue="1">
      <formula>MOD(ROW(),2)&lt;&gt;0</formula>
    </cfRule>
  </conditionalFormatting>
  <conditionalFormatting sqref="A26:A94">
    <cfRule type="expression" dxfId="741" priority="9" stopIfTrue="1">
      <formula>MOD(ROW(),2)=0</formula>
    </cfRule>
    <cfRule type="expression" dxfId="740" priority="10" stopIfTrue="1">
      <formula>MOD(ROW(),2)&lt;&gt;0</formula>
    </cfRule>
  </conditionalFormatting>
  <conditionalFormatting sqref="B18:B21">
    <cfRule type="expression" dxfId="739" priority="7" stopIfTrue="1">
      <formula>MOD(ROW(),2)=0</formula>
    </cfRule>
    <cfRule type="expression" dxfId="738" priority="8" stopIfTrue="1">
      <formula>MOD(ROW(),2)&lt;&gt;0</formula>
    </cfRule>
  </conditionalFormatting>
  <conditionalFormatting sqref="A21">
    <cfRule type="expression" dxfId="737" priority="3" stopIfTrue="1">
      <formula>MOD(ROW(),2)=0</formula>
    </cfRule>
    <cfRule type="expression" dxfId="73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108"/>
  <dimension ref="A1:K65"/>
  <sheetViews>
    <sheetView showGridLines="0" zoomScale="85" zoomScaleNormal="85" workbookViewId="0">
      <selection activeCell="B22" sqref="B22"/>
    </sheetView>
  </sheetViews>
  <sheetFormatPr defaultColWidth="10" defaultRowHeight="13.2" x14ac:dyDescent="0.25"/>
  <cols>
    <col min="1" max="1" width="31.88671875" style="27" customWidth="1"/>
    <col min="2" max="11" width="22.88671875" style="27" customWidth="1"/>
    <col min="12" max="16384" width="10" style="27"/>
  </cols>
  <sheetData>
    <row r="1" spans="1:11" ht="21" x14ac:dyDescent="0.4">
      <c r="A1" s="40" t="s">
        <v>0</v>
      </c>
      <c r="B1" s="41"/>
      <c r="C1" s="41"/>
      <c r="D1" s="41"/>
      <c r="E1" s="41"/>
      <c r="F1" s="41"/>
      <c r="G1" s="41"/>
      <c r="H1" s="41"/>
      <c r="I1" s="41"/>
    </row>
    <row r="2" spans="1:11" ht="15.6" x14ac:dyDescent="0.3">
      <c r="A2" s="42" t="str">
        <f>IF(title="&gt; Enter workbook title here","Enter workbook title in Cover sheet",title)</f>
        <v>Fire_S - Consolidated Factor Spreadsheet</v>
      </c>
      <c r="B2" s="43"/>
      <c r="C2" s="43"/>
      <c r="D2" s="43"/>
      <c r="E2" s="43"/>
      <c r="F2" s="43"/>
      <c r="G2" s="43"/>
      <c r="H2" s="43"/>
      <c r="I2" s="43"/>
    </row>
    <row r="3" spans="1:11" ht="15.6" x14ac:dyDescent="0.3">
      <c r="A3" s="44" t="str">
        <f>TABLE_FACTOR_TYPE&amp;" - x-"&amp;TABLE_SERIES_NUMBER</f>
        <v>Pension Debit - x-321</v>
      </c>
      <c r="B3" s="43"/>
      <c r="C3" s="43"/>
      <c r="D3" s="43"/>
      <c r="E3" s="43"/>
      <c r="F3" s="43"/>
      <c r="G3" s="43"/>
      <c r="H3" s="43"/>
      <c r="I3" s="43"/>
    </row>
    <row r="4" spans="1:11" x14ac:dyDescent="0.25">
      <c r="A4" s="45"/>
    </row>
    <row r="6" spans="1:11" x14ac:dyDescent="0.25">
      <c r="A6" s="77" t="s">
        <v>573</v>
      </c>
      <c r="B6" s="79" t="s">
        <v>574</v>
      </c>
      <c r="C6" s="79"/>
      <c r="D6" s="79"/>
      <c r="E6" s="79"/>
      <c r="F6" s="79"/>
      <c r="G6" s="79"/>
      <c r="H6" s="79"/>
      <c r="I6" s="79"/>
      <c r="J6" s="79"/>
      <c r="K6" s="79"/>
    </row>
    <row r="7" spans="1:11" x14ac:dyDescent="0.25">
      <c r="A7" s="78" t="s">
        <v>575</v>
      </c>
      <c r="B7" s="80" t="s">
        <v>82</v>
      </c>
      <c r="C7" s="80"/>
      <c r="D7" s="80"/>
      <c r="E7" s="80"/>
      <c r="F7" s="80"/>
      <c r="G7" s="80"/>
      <c r="H7" s="80"/>
      <c r="I7" s="80"/>
      <c r="J7" s="80"/>
      <c r="K7" s="80"/>
    </row>
    <row r="8" spans="1:11" x14ac:dyDescent="0.25">
      <c r="A8" s="78" t="s">
        <v>285</v>
      </c>
      <c r="B8" s="80">
        <v>1992</v>
      </c>
      <c r="C8" s="80"/>
      <c r="D8" s="80"/>
      <c r="E8" s="80"/>
      <c r="F8" s="80"/>
      <c r="G8" s="80"/>
      <c r="H8" s="80"/>
      <c r="I8" s="80"/>
      <c r="J8" s="80"/>
      <c r="K8" s="80"/>
    </row>
    <row r="9" spans="1:11" x14ac:dyDescent="0.25">
      <c r="A9" s="78" t="s">
        <v>286</v>
      </c>
      <c r="B9" s="80" t="s">
        <v>420</v>
      </c>
      <c r="C9" s="80"/>
      <c r="D9" s="80"/>
      <c r="E9" s="80"/>
      <c r="F9" s="80"/>
      <c r="G9" s="80"/>
      <c r="H9" s="80"/>
      <c r="I9" s="80"/>
      <c r="J9" s="80"/>
      <c r="K9" s="80"/>
    </row>
    <row r="10" spans="1:11" x14ac:dyDescent="0.25">
      <c r="A10" s="78" t="s">
        <v>6</v>
      </c>
      <c r="B10" s="80" t="s">
        <v>421</v>
      </c>
      <c r="C10" s="80"/>
      <c r="D10" s="80"/>
      <c r="E10" s="80"/>
      <c r="F10" s="80"/>
      <c r="G10" s="80"/>
      <c r="H10" s="80"/>
      <c r="I10" s="80"/>
      <c r="J10" s="80"/>
      <c r="K10" s="80"/>
    </row>
    <row r="11" spans="1:11" x14ac:dyDescent="0.25">
      <c r="A11" s="78" t="s">
        <v>287</v>
      </c>
      <c r="B11" s="80" t="s">
        <v>422</v>
      </c>
      <c r="C11" s="80"/>
      <c r="D11" s="80"/>
      <c r="E11" s="80"/>
      <c r="F11" s="80"/>
      <c r="G11" s="80"/>
      <c r="H11" s="80"/>
      <c r="I11" s="80"/>
      <c r="J11" s="80"/>
      <c r="K11" s="80"/>
    </row>
    <row r="12" spans="1:11" x14ac:dyDescent="0.25">
      <c r="A12" s="78" t="s">
        <v>288</v>
      </c>
      <c r="B12" s="80" t="s">
        <v>423</v>
      </c>
      <c r="C12" s="80"/>
      <c r="D12" s="80"/>
      <c r="E12" s="80"/>
      <c r="F12" s="80"/>
      <c r="G12" s="80"/>
      <c r="H12" s="80"/>
      <c r="I12" s="80"/>
      <c r="J12" s="80"/>
      <c r="K12" s="80"/>
    </row>
    <row r="13" spans="1:11" hidden="1" x14ac:dyDescent="0.25">
      <c r="A13" s="78" t="s">
        <v>582</v>
      </c>
      <c r="B13" s="80">
        <v>2</v>
      </c>
      <c r="C13" s="80"/>
      <c r="D13" s="80"/>
      <c r="E13" s="80"/>
      <c r="F13" s="80"/>
      <c r="G13" s="80"/>
      <c r="H13" s="80"/>
      <c r="I13" s="80"/>
      <c r="J13" s="80"/>
      <c r="K13" s="80"/>
    </row>
    <row r="14" spans="1:11" hidden="1" x14ac:dyDescent="0.25">
      <c r="A14" s="78" t="s">
        <v>290</v>
      </c>
      <c r="B14" s="80">
        <v>321</v>
      </c>
      <c r="C14" s="80"/>
      <c r="D14" s="80"/>
      <c r="E14" s="80"/>
      <c r="F14" s="80"/>
      <c r="G14" s="80"/>
      <c r="H14" s="80"/>
      <c r="I14" s="80"/>
      <c r="J14" s="80"/>
      <c r="K14" s="80"/>
    </row>
    <row r="15" spans="1:11" x14ac:dyDescent="0.25">
      <c r="A15" s="78" t="s">
        <v>585</v>
      </c>
      <c r="B15" s="80" t="s">
        <v>424</v>
      </c>
      <c r="C15" s="80"/>
      <c r="D15" s="80"/>
      <c r="E15" s="80"/>
      <c r="F15" s="80"/>
      <c r="G15" s="80"/>
      <c r="H15" s="80"/>
      <c r="I15" s="80"/>
      <c r="J15" s="80"/>
      <c r="K15" s="80"/>
    </row>
    <row r="16" spans="1:11" x14ac:dyDescent="0.25">
      <c r="A16" s="78" t="s">
        <v>292</v>
      </c>
      <c r="B16" s="80" t="s">
        <v>425</v>
      </c>
      <c r="C16" s="80"/>
      <c r="D16" s="80"/>
      <c r="E16" s="80"/>
      <c r="F16" s="80"/>
      <c r="G16" s="80"/>
      <c r="H16" s="80"/>
      <c r="I16" s="80"/>
      <c r="J16" s="80"/>
      <c r="K16" s="80"/>
    </row>
    <row r="17" spans="1:11" ht="39.6" x14ac:dyDescent="0.25">
      <c r="A17" s="78" t="s">
        <v>657</v>
      </c>
      <c r="B17" s="80" t="s">
        <v>374</v>
      </c>
      <c r="C17" s="80"/>
      <c r="D17" s="80"/>
      <c r="E17" s="80"/>
      <c r="F17" s="80"/>
      <c r="G17" s="80"/>
      <c r="H17" s="80"/>
      <c r="I17" s="80"/>
      <c r="J17" s="80"/>
      <c r="K17" s="80"/>
    </row>
    <row r="18" spans="1:11" x14ac:dyDescent="0.25">
      <c r="A18" s="78" t="s">
        <v>589</v>
      </c>
      <c r="B18" s="87">
        <v>45070</v>
      </c>
      <c r="C18" s="80"/>
      <c r="D18" s="80"/>
      <c r="E18" s="80"/>
      <c r="F18" s="80"/>
      <c r="G18" s="80"/>
      <c r="H18" s="80"/>
      <c r="I18" s="80"/>
      <c r="J18" s="80"/>
      <c r="K18" s="80"/>
    </row>
    <row r="19" spans="1:11" x14ac:dyDescent="0.25">
      <c r="A19" s="78" t="s">
        <v>295</v>
      </c>
      <c r="B19" s="87">
        <v>45014</v>
      </c>
      <c r="C19" s="80"/>
      <c r="D19" s="80"/>
      <c r="E19" s="80"/>
      <c r="F19" s="80"/>
      <c r="G19" s="80"/>
      <c r="H19" s="80"/>
      <c r="I19" s="80"/>
      <c r="J19" s="80"/>
      <c r="K19" s="80"/>
    </row>
    <row r="20" spans="1:11" x14ac:dyDescent="0.25">
      <c r="A20" s="78" t="s">
        <v>297</v>
      </c>
      <c r="B20" s="80" t="s">
        <v>310</v>
      </c>
      <c r="C20" s="80"/>
      <c r="D20" s="80"/>
      <c r="E20" s="80"/>
      <c r="F20" s="80"/>
      <c r="G20" s="80"/>
      <c r="H20" s="80"/>
      <c r="I20" s="80"/>
      <c r="J20" s="80"/>
      <c r="K20" s="80"/>
    </row>
    <row r="21" spans="1:11" x14ac:dyDescent="0.25">
      <c r="A21" s="168" t="s">
        <v>658</v>
      </c>
      <c r="B21" s="80" t="s">
        <v>309</v>
      </c>
      <c r="C21" s="80"/>
      <c r="D21" s="80"/>
      <c r="E21" s="80"/>
      <c r="F21" s="80"/>
      <c r="G21" s="80"/>
      <c r="H21" s="80"/>
      <c r="I21" s="80"/>
      <c r="J21" s="80"/>
      <c r="K21" s="80"/>
    </row>
    <row r="23" spans="1:11" x14ac:dyDescent="0.25">
      <c r="B23" s="95" t="str">
        <f>HYPERLINK("#'Factor List'!A1","Back to Factor List")</f>
        <v>Back to Factor List</v>
      </c>
    </row>
    <row r="24" spans="1:11" x14ac:dyDescent="0.25">
      <c r="B24" s="95" t="str">
        <f>HYPERLINK("#'Assumptions'!A1","Assumptions")</f>
        <v>Assumptions</v>
      </c>
    </row>
    <row r="26" spans="1:11" x14ac:dyDescent="0.25">
      <c r="A26" s="91" t="s">
        <v>700</v>
      </c>
      <c r="B26" s="91">
        <v>50</v>
      </c>
      <c r="C26" s="91">
        <v>51</v>
      </c>
      <c r="D26" s="91">
        <v>52</v>
      </c>
      <c r="E26" s="91">
        <v>53</v>
      </c>
      <c r="F26" s="91">
        <v>54</v>
      </c>
      <c r="G26" s="91">
        <v>55</v>
      </c>
      <c r="H26" s="91">
        <v>56</v>
      </c>
      <c r="I26" s="91">
        <v>57</v>
      </c>
      <c r="J26" s="91">
        <v>58</v>
      </c>
      <c r="K26" s="91">
        <v>59</v>
      </c>
    </row>
    <row r="27" spans="1:11" x14ac:dyDescent="0.25">
      <c r="A27" s="92">
        <v>0</v>
      </c>
      <c r="B27" s="94">
        <v>0.65500000000000003</v>
      </c>
      <c r="C27" s="94">
        <v>0.67800000000000005</v>
      </c>
      <c r="D27" s="94">
        <v>0.70399999999999996</v>
      </c>
      <c r="E27" s="94">
        <v>0.73099999999999998</v>
      </c>
      <c r="F27" s="94">
        <v>0.76100000000000001</v>
      </c>
      <c r="G27" s="94">
        <v>0.79400000000000004</v>
      </c>
      <c r="H27" s="94">
        <v>0.82899999999999996</v>
      </c>
      <c r="I27" s="94">
        <v>0.86699999999999999</v>
      </c>
      <c r="J27" s="94">
        <v>0.90800000000000003</v>
      </c>
      <c r="K27" s="94">
        <v>0.95199999999999996</v>
      </c>
    </row>
    <row r="28" spans="1:11" x14ac:dyDescent="0.25">
      <c r="A28" s="92">
        <v>1</v>
      </c>
      <c r="B28" s="94">
        <v>0.65700000000000003</v>
      </c>
      <c r="C28" s="94">
        <v>0.68</v>
      </c>
      <c r="D28" s="94">
        <v>0.70599999999999996</v>
      </c>
      <c r="E28" s="94">
        <v>0.73399999999999999</v>
      </c>
      <c r="F28" s="94">
        <v>0.76400000000000001</v>
      </c>
      <c r="G28" s="94">
        <v>0.79700000000000004</v>
      </c>
      <c r="H28" s="94">
        <v>0.83199999999999996</v>
      </c>
      <c r="I28" s="94">
        <v>0.87</v>
      </c>
      <c r="J28" s="94">
        <v>0.91200000000000003</v>
      </c>
      <c r="K28" s="94">
        <v>0.95599999999999996</v>
      </c>
    </row>
    <row r="29" spans="1:11" x14ac:dyDescent="0.25">
      <c r="A29" s="92">
        <v>2</v>
      </c>
      <c r="B29" s="94">
        <v>0.65900000000000003</v>
      </c>
      <c r="C29" s="94">
        <v>0.68200000000000005</v>
      </c>
      <c r="D29" s="94">
        <v>0.70799999999999996</v>
      </c>
      <c r="E29" s="94">
        <v>0.73599999999999999</v>
      </c>
      <c r="F29" s="94">
        <v>0.76600000000000001</v>
      </c>
      <c r="G29" s="94">
        <v>0.8</v>
      </c>
      <c r="H29" s="94">
        <v>0.83499999999999996</v>
      </c>
      <c r="I29" s="94">
        <v>0.874</v>
      </c>
      <c r="J29" s="94">
        <v>0.91500000000000004</v>
      </c>
      <c r="K29" s="94">
        <v>0.96</v>
      </c>
    </row>
    <row r="30" spans="1:11" x14ac:dyDescent="0.25">
      <c r="A30" s="92">
        <v>3</v>
      </c>
      <c r="B30" s="94">
        <v>0.66100000000000003</v>
      </c>
      <c r="C30" s="94">
        <v>0.68500000000000005</v>
      </c>
      <c r="D30" s="94">
        <v>0.71099999999999997</v>
      </c>
      <c r="E30" s="94">
        <v>0.73899999999999999</v>
      </c>
      <c r="F30" s="94">
        <v>0.76900000000000002</v>
      </c>
      <c r="G30" s="94">
        <v>0.80200000000000005</v>
      </c>
      <c r="H30" s="94">
        <v>0.83799999999999997</v>
      </c>
      <c r="I30" s="94">
        <v>0.877</v>
      </c>
      <c r="J30" s="94">
        <v>0.91900000000000004</v>
      </c>
      <c r="K30" s="94">
        <v>0.96399999999999997</v>
      </c>
    </row>
    <row r="31" spans="1:11" x14ac:dyDescent="0.25">
      <c r="A31" s="92">
        <v>4</v>
      </c>
      <c r="B31" s="94">
        <v>0.66300000000000003</v>
      </c>
      <c r="C31" s="94">
        <v>0.68700000000000006</v>
      </c>
      <c r="D31" s="94">
        <v>0.71299999999999997</v>
      </c>
      <c r="E31" s="94">
        <v>0.74099999999999999</v>
      </c>
      <c r="F31" s="94">
        <v>0.77200000000000002</v>
      </c>
      <c r="G31" s="94">
        <v>0.80500000000000005</v>
      </c>
      <c r="H31" s="94">
        <v>0.84199999999999997</v>
      </c>
      <c r="I31" s="94">
        <v>0.88100000000000001</v>
      </c>
      <c r="J31" s="94">
        <v>0.92300000000000004</v>
      </c>
      <c r="K31" s="94">
        <v>0.96799999999999997</v>
      </c>
    </row>
    <row r="32" spans="1:11" x14ac:dyDescent="0.25">
      <c r="A32" s="92">
        <v>5</v>
      </c>
      <c r="B32" s="94">
        <v>0.66500000000000004</v>
      </c>
      <c r="C32" s="94">
        <v>0.68899999999999995</v>
      </c>
      <c r="D32" s="94">
        <v>0.71499999999999997</v>
      </c>
      <c r="E32" s="94">
        <v>0.74399999999999999</v>
      </c>
      <c r="F32" s="94">
        <v>0.77500000000000002</v>
      </c>
      <c r="G32" s="94">
        <v>0.80800000000000005</v>
      </c>
      <c r="H32" s="94">
        <v>0.84499999999999997</v>
      </c>
      <c r="I32" s="94">
        <v>0.88400000000000001</v>
      </c>
      <c r="J32" s="94">
        <v>0.92600000000000005</v>
      </c>
      <c r="K32" s="94">
        <v>0.97199999999999998</v>
      </c>
    </row>
    <row r="33" spans="1:11" x14ac:dyDescent="0.25">
      <c r="A33" s="92">
        <v>6</v>
      </c>
      <c r="B33" s="94">
        <v>0.66600000000000004</v>
      </c>
      <c r="C33" s="94">
        <v>0.69099999999999995</v>
      </c>
      <c r="D33" s="94">
        <v>0.71699999999999997</v>
      </c>
      <c r="E33" s="94">
        <v>0.746</v>
      </c>
      <c r="F33" s="94">
        <v>0.77700000000000002</v>
      </c>
      <c r="G33" s="94">
        <v>0.81100000000000005</v>
      </c>
      <c r="H33" s="94">
        <v>0.84799999999999998</v>
      </c>
      <c r="I33" s="94">
        <v>0.88700000000000001</v>
      </c>
      <c r="J33" s="94">
        <v>0.93</v>
      </c>
      <c r="K33" s="94">
        <v>0.97599999999999998</v>
      </c>
    </row>
    <row r="34" spans="1:11" x14ac:dyDescent="0.25">
      <c r="A34" s="92">
        <v>7</v>
      </c>
      <c r="B34" s="94">
        <v>0.66800000000000004</v>
      </c>
      <c r="C34" s="94">
        <v>0.69299999999999995</v>
      </c>
      <c r="D34" s="94">
        <v>0.72</v>
      </c>
      <c r="E34" s="94">
        <v>0.749</v>
      </c>
      <c r="F34" s="94">
        <v>0.78</v>
      </c>
      <c r="G34" s="94">
        <v>0.81399999999999995</v>
      </c>
      <c r="H34" s="94">
        <v>0.85099999999999998</v>
      </c>
      <c r="I34" s="94">
        <v>0.89100000000000001</v>
      </c>
      <c r="J34" s="94">
        <v>0.93400000000000005</v>
      </c>
      <c r="K34" s="94">
        <v>0.98</v>
      </c>
    </row>
    <row r="35" spans="1:11" x14ac:dyDescent="0.25">
      <c r="A35" s="92">
        <v>8</v>
      </c>
      <c r="B35" s="94">
        <v>0.67</v>
      </c>
      <c r="C35" s="94">
        <v>0.69499999999999995</v>
      </c>
      <c r="D35" s="94">
        <v>0.72199999999999998</v>
      </c>
      <c r="E35" s="94">
        <v>0.751</v>
      </c>
      <c r="F35" s="94">
        <v>0.78300000000000003</v>
      </c>
      <c r="G35" s="94">
        <v>0.81699999999999995</v>
      </c>
      <c r="H35" s="94">
        <v>0.85399999999999998</v>
      </c>
      <c r="I35" s="94">
        <v>0.89400000000000002</v>
      </c>
      <c r="J35" s="94">
        <v>0.93700000000000006</v>
      </c>
      <c r="K35" s="94">
        <v>0.98399999999999999</v>
      </c>
    </row>
    <row r="36" spans="1:11" x14ac:dyDescent="0.25">
      <c r="A36" s="92">
        <v>9</v>
      </c>
      <c r="B36" s="94">
        <v>0.67200000000000004</v>
      </c>
      <c r="C36" s="94">
        <v>0.69699999999999995</v>
      </c>
      <c r="D36" s="94">
        <v>0.72399999999999998</v>
      </c>
      <c r="E36" s="94">
        <v>0.754</v>
      </c>
      <c r="F36" s="94">
        <v>0.78500000000000003</v>
      </c>
      <c r="G36" s="94">
        <v>0.82</v>
      </c>
      <c r="H36" s="94">
        <v>0.85699999999999998</v>
      </c>
      <c r="I36" s="94">
        <v>0.89800000000000002</v>
      </c>
      <c r="J36" s="94">
        <v>0.94099999999999995</v>
      </c>
      <c r="K36" s="94">
        <v>0.98799999999999999</v>
      </c>
    </row>
    <row r="37" spans="1:11" x14ac:dyDescent="0.25">
      <c r="A37" s="92">
        <v>10</v>
      </c>
      <c r="B37" s="94">
        <v>0.67400000000000004</v>
      </c>
      <c r="C37" s="94">
        <v>0.69899999999999995</v>
      </c>
      <c r="D37" s="94">
        <v>0.72699999999999998</v>
      </c>
      <c r="E37" s="94">
        <v>0.75600000000000001</v>
      </c>
      <c r="F37" s="94">
        <v>0.78800000000000003</v>
      </c>
      <c r="G37" s="94">
        <v>0.82299999999999995</v>
      </c>
      <c r="H37" s="94">
        <v>0.86099999999999999</v>
      </c>
      <c r="I37" s="94">
        <v>0.90100000000000002</v>
      </c>
      <c r="J37" s="94">
        <v>0.94499999999999995</v>
      </c>
      <c r="K37" s="94">
        <v>0.99199999999999999</v>
      </c>
    </row>
    <row r="38" spans="1:11" x14ac:dyDescent="0.25">
      <c r="A38" s="92">
        <v>11</v>
      </c>
      <c r="B38" s="94">
        <v>0.67600000000000005</v>
      </c>
      <c r="C38" s="94">
        <v>0.70199999999999996</v>
      </c>
      <c r="D38" s="94">
        <v>0.72899999999999998</v>
      </c>
      <c r="E38" s="94">
        <v>0.75900000000000001</v>
      </c>
      <c r="F38" s="94">
        <v>0.79100000000000004</v>
      </c>
      <c r="G38" s="94">
        <v>0.82599999999999996</v>
      </c>
      <c r="H38" s="94">
        <v>0.86399999999999999</v>
      </c>
      <c r="I38" s="94">
        <v>0.90400000000000003</v>
      </c>
      <c r="J38" s="94">
        <v>0.94799999999999995</v>
      </c>
      <c r="K38" s="94">
        <v>0.996</v>
      </c>
    </row>
    <row r="39" spans="1:11" x14ac:dyDescent="0.25">
      <c r="A39"/>
      <c r="B39"/>
    </row>
    <row r="40" spans="1:11" x14ac:dyDescent="0.25">
      <c r="A40"/>
      <c r="B40"/>
    </row>
    <row r="41" spans="1:11" x14ac:dyDescent="0.25">
      <c r="A41"/>
      <c r="B41"/>
    </row>
    <row r="42" spans="1:11" x14ac:dyDescent="0.25">
      <c r="A42"/>
      <c r="B42"/>
    </row>
    <row r="43" spans="1:11" x14ac:dyDescent="0.25">
      <c r="A43"/>
      <c r="B43"/>
    </row>
    <row r="44" spans="1:11" ht="39.6" customHeight="1" x14ac:dyDescent="0.25">
      <c r="A44"/>
      <c r="B44"/>
    </row>
    <row r="45" spans="1:11" x14ac:dyDescent="0.25">
      <c r="A45"/>
      <c r="B45"/>
    </row>
    <row r="46" spans="1:11" ht="27.6" customHeight="1" x14ac:dyDescent="0.25">
      <c r="A46"/>
      <c r="B46"/>
    </row>
    <row r="47" spans="1:11" x14ac:dyDescent="0.25">
      <c r="A47"/>
      <c r="B47"/>
    </row>
    <row r="48" spans="1:11"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HGUpAcFx55NQ58xFERFmfgURFt2R6oudAa+/ZUvkwN9vcrNzn6JE6k1x1Na+KdYArD1vyic1gMB1/VzZNH/8rQ==" saltValue="phcYbkkzKYM+mF08PzFE/g==" spinCount="100000" sheet="1" objects="1" scenarios="1"/>
  <conditionalFormatting sqref="A6:A16">
    <cfRule type="expression" dxfId="735" priority="23" stopIfTrue="1">
      <formula>MOD(ROW(),2)=0</formula>
    </cfRule>
    <cfRule type="expression" dxfId="734" priority="24" stopIfTrue="1">
      <formula>MOD(ROW(),2)&lt;&gt;0</formula>
    </cfRule>
  </conditionalFormatting>
  <conditionalFormatting sqref="B6:K16 B26:K38 D17:K21">
    <cfRule type="expression" dxfId="733" priority="25" stopIfTrue="1">
      <formula>MOD(ROW(),2)=0</formula>
    </cfRule>
    <cfRule type="expression" dxfId="732" priority="26" stopIfTrue="1">
      <formula>MOD(ROW(),2)&lt;&gt;0</formula>
    </cfRule>
  </conditionalFormatting>
  <conditionalFormatting sqref="C17:C21">
    <cfRule type="expression" dxfId="731" priority="17" stopIfTrue="1">
      <formula>MOD(ROW(),2)=0</formula>
    </cfRule>
    <cfRule type="expression" dxfId="730" priority="18" stopIfTrue="1">
      <formula>MOD(ROW(),2)&lt;&gt;0</formula>
    </cfRule>
  </conditionalFormatting>
  <conditionalFormatting sqref="A17:A20">
    <cfRule type="expression" dxfId="729" priority="13" stopIfTrue="1">
      <formula>MOD(ROW(),2)=0</formula>
    </cfRule>
    <cfRule type="expression" dxfId="728" priority="14" stopIfTrue="1">
      <formula>MOD(ROW(),2)&lt;&gt;0</formula>
    </cfRule>
  </conditionalFormatting>
  <conditionalFormatting sqref="B17">
    <cfRule type="expression" dxfId="727" priority="15" stopIfTrue="1">
      <formula>MOD(ROW(),2)=0</formula>
    </cfRule>
    <cfRule type="expression" dxfId="726" priority="16" stopIfTrue="1">
      <formula>MOD(ROW(),2)&lt;&gt;0</formula>
    </cfRule>
  </conditionalFormatting>
  <conditionalFormatting sqref="A26:A38">
    <cfRule type="expression" dxfId="725" priority="9" stopIfTrue="1">
      <formula>MOD(ROW(),2)=0</formula>
    </cfRule>
    <cfRule type="expression" dxfId="724" priority="10" stopIfTrue="1">
      <formula>MOD(ROW(),2)&lt;&gt;0</formula>
    </cfRule>
  </conditionalFormatting>
  <conditionalFormatting sqref="B18:B21">
    <cfRule type="expression" dxfId="723" priority="7" stopIfTrue="1">
      <formula>MOD(ROW(),2)=0</formula>
    </cfRule>
    <cfRule type="expression" dxfId="722" priority="8" stopIfTrue="1">
      <formula>MOD(ROW(),2)&lt;&gt;0</formula>
    </cfRule>
  </conditionalFormatting>
  <conditionalFormatting sqref="A21">
    <cfRule type="expression" dxfId="721" priority="3" stopIfTrue="1">
      <formula>MOD(ROW(),2)=0</formula>
    </cfRule>
    <cfRule type="expression" dxfId="72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107"/>
  <dimension ref="A1:I94"/>
  <sheetViews>
    <sheetView showGridLines="0" zoomScale="85" zoomScaleNormal="85" workbookViewId="0">
      <selection activeCell="B22" sqref="B22"/>
    </sheetView>
  </sheetViews>
  <sheetFormatPr defaultColWidth="10" defaultRowHeight="13.2" x14ac:dyDescent="0.25"/>
  <cols>
    <col min="1" max="1" width="31.88671875" style="27" customWidth="1"/>
    <col min="2" max="5" width="22.88671875" style="27" customWidth="1"/>
    <col min="6"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Fire_S - Consolidated Factor Spreadsheet</v>
      </c>
      <c r="B2" s="43"/>
      <c r="C2" s="43"/>
      <c r="D2" s="43"/>
      <c r="E2" s="43"/>
      <c r="F2" s="43"/>
      <c r="G2" s="43"/>
      <c r="H2" s="43"/>
      <c r="I2" s="43"/>
    </row>
    <row r="3" spans="1:9" ht="15.6" x14ac:dyDescent="0.3">
      <c r="A3" s="44" t="str">
        <f>TABLE_FACTOR_TYPE&amp;" - x-"&amp;TABLE_SERIES_NUMBER</f>
        <v>Pension Credit - x-317</v>
      </c>
      <c r="B3" s="43"/>
      <c r="C3" s="43"/>
      <c r="D3" s="43"/>
      <c r="E3" s="43"/>
      <c r="F3" s="43"/>
      <c r="G3" s="43"/>
      <c r="H3" s="43"/>
      <c r="I3" s="43"/>
    </row>
    <row r="4" spans="1:9" x14ac:dyDescent="0.25">
      <c r="A4" s="45"/>
    </row>
    <row r="6" spans="1:9" x14ac:dyDescent="0.25">
      <c r="A6" s="89" t="s">
        <v>573</v>
      </c>
      <c r="B6" s="90" t="s">
        <v>574</v>
      </c>
      <c r="C6" s="90"/>
      <c r="D6" s="90"/>
      <c r="E6" s="90"/>
    </row>
    <row r="7" spans="1:9" x14ac:dyDescent="0.25">
      <c r="A7" s="84" t="s">
        <v>575</v>
      </c>
      <c r="B7" s="85" t="s">
        <v>82</v>
      </c>
      <c r="C7" s="85"/>
      <c r="D7" s="85"/>
      <c r="E7" s="85"/>
    </row>
    <row r="8" spans="1:9" x14ac:dyDescent="0.25">
      <c r="A8" s="84" t="s">
        <v>285</v>
      </c>
      <c r="B8" s="85">
        <v>2015</v>
      </c>
      <c r="C8" s="85"/>
      <c r="D8" s="85"/>
      <c r="E8" s="85"/>
    </row>
    <row r="9" spans="1:9" x14ac:dyDescent="0.25">
      <c r="A9" s="84" t="s">
        <v>286</v>
      </c>
      <c r="B9" s="85" t="s">
        <v>405</v>
      </c>
      <c r="C9" s="85"/>
      <c r="D9" s="85"/>
      <c r="E9" s="85"/>
    </row>
    <row r="10" spans="1:9" x14ac:dyDescent="0.25">
      <c r="A10" s="84" t="s">
        <v>6</v>
      </c>
      <c r="B10" s="85" t="s">
        <v>417</v>
      </c>
      <c r="C10" s="85"/>
      <c r="D10" s="85"/>
      <c r="E10" s="85"/>
    </row>
    <row r="11" spans="1:9" x14ac:dyDescent="0.25">
      <c r="A11" s="84" t="s">
        <v>287</v>
      </c>
      <c r="B11" s="85" t="s">
        <v>304</v>
      </c>
      <c r="C11" s="85"/>
      <c r="D11" s="85"/>
      <c r="E11" s="85"/>
    </row>
    <row r="12" spans="1:9" x14ac:dyDescent="0.25">
      <c r="A12" s="84" t="s">
        <v>288</v>
      </c>
      <c r="B12" s="85" t="s">
        <v>305</v>
      </c>
      <c r="C12" s="85"/>
      <c r="D12" s="85"/>
      <c r="E12" s="85"/>
    </row>
    <row r="13" spans="1:9" hidden="1" x14ac:dyDescent="0.25">
      <c r="A13" s="84" t="s">
        <v>582</v>
      </c>
      <c r="B13" s="85">
        <v>0</v>
      </c>
      <c r="C13" s="85"/>
      <c r="D13" s="85"/>
      <c r="E13" s="85"/>
    </row>
    <row r="14" spans="1:9" hidden="1" x14ac:dyDescent="0.25">
      <c r="A14" s="84" t="s">
        <v>290</v>
      </c>
      <c r="B14" s="85">
        <v>317</v>
      </c>
      <c r="C14" s="85"/>
      <c r="D14" s="85"/>
      <c r="E14" s="85"/>
    </row>
    <row r="15" spans="1:9" x14ac:dyDescent="0.25">
      <c r="A15" s="84" t="s">
        <v>585</v>
      </c>
      <c r="B15" s="85" t="s">
        <v>418</v>
      </c>
      <c r="C15" s="85"/>
      <c r="D15" s="85"/>
      <c r="E15" s="85"/>
    </row>
    <row r="16" spans="1:9" x14ac:dyDescent="0.25">
      <c r="A16" s="84" t="s">
        <v>292</v>
      </c>
      <c r="B16" s="85" t="s">
        <v>419</v>
      </c>
      <c r="C16" s="85"/>
      <c r="D16" s="85"/>
      <c r="E16" s="85"/>
    </row>
    <row r="17" spans="1:5" ht="39.6" x14ac:dyDescent="0.25">
      <c r="A17" s="84" t="s">
        <v>657</v>
      </c>
      <c r="B17" s="85" t="s">
        <v>396</v>
      </c>
      <c r="C17" s="85"/>
      <c r="D17" s="85"/>
      <c r="E17" s="85"/>
    </row>
    <row r="18" spans="1:5" x14ac:dyDescent="0.25">
      <c r="A18" s="84" t="s">
        <v>589</v>
      </c>
      <c r="B18" s="87">
        <v>45070</v>
      </c>
      <c r="C18" s="85"/>
      <c r="D18" s="85"/>
      <c r="E18" s="85"/>
    </row>
    <row r="19" spans="1:5" x14ac:dyDescent="0.25">
      <c r="A19" s="84" t="s">
        <v>295</v>
      </c>
      <c r="B19" s="87">
        <v>45014</v>
      </c>
      <c r="C19" s="85"/>
      <c r="D19" s="85"/>
      <c r="E19" s="85"/>
    </row>
    <row r="20" spans="1:5" x14ac:dyDescent="0.25">
      <c r="A20" s="84" t="s">
        <v>297</v>
      </c>
      <c r="B20" s="80" t="s">
        <v>310</v>
      </c>
      <c r="C20" s="85"/>
      <c r="D20" s="85"/>
      <c r="E20" s="85"/>
    </row>
    <row r="21" spans="1:5" x14ac:dyDescent="0.25">
      <c r="A21" s="168" t="s">
        <v>658</v>
      </c>
      <c r="B21" s="80" t="s">
        <v>309</v>
      </c>
      <c r="C21" s="85"/>
      <c r="D21" s="85"/>
      <c r="E21" s="85"/>
    </row>
    <row r="23" spans="1:5" x14ac:dyDescent="0.25">
      <c r="B23" s="95" t="str">
        <f>HYPERLINK("#'Factor List'!A1","Back to Factor List")</f>
        <v>Back to Factor List</v>
      </c>
    </row>
    <row r="24" spans="1:5" x14ac:dyDescent="0.25">
      <c r="B24" s="95" t="str">
        <f>HYPERLINK("#'Assumptions'!A1","Assumptions")</f>
        <v>Assumptions</v>
      </c>
    </row>
    <row r="26" spans="1:5" x14ac:dyDescent="0.25">
      <c r="A26" s="91" t="s">
        <v>659</v>
      </c>
      <c r="B26" s="91" t="s">
        <v>696</v>
      </c>
      <c r="C26" s="91" t="s">
        <v>697</v>
      </c>
      <c r="D26" s="91" t="s">
        <v>698</v>
      </c>
      <c r="E26" s="91" t="s">
        <v>699</v>
      </c>
    </row>
    <row r="27" spans="1:5" x14ac:dyDescent="0.25">
      <c r="A27" s="92">
        <v>18</v>
      </c>
      <c r="B27" s="93">
        <v>8.8000000000000007</v>
      </c>
      <c r="C27" s="93">
        <v>8.3800000000000008</v>
      </c>
      <c r="D27" s="93">
        <v>7.97</v>
      </c>
      <c r="E27" s="93">
        <v>7.57</v>
      </c>
    </row>
    <row r="28" spans="1:5" x14ac:dyDescent="0.25">
      <c r="A28" s="92">
        <v>19</v>
      </c>
      <c r="B28" s="93">
        <v>8.92</v>
      </c>
      <c r="C28" s="93">
        <v>8.5</v>
      </c>
      <c r="D28" s="93">
        <v>8.08</v>
      </c>
      <c r="E28" s="93">
        <v>7.67</v>
      </c>
    </row>
    <row r="29" spans="1:5" x14ac:dyDescent="0.25">
      <c r="A29" s="92">
        <v>20</v>
      </c>
      <c r="B29" s="93">
        <v>9.0500000000000007</v>
      </c>
      <c r="C29" s="93">
        <v>8.61</v>
      </c>
      <c r="D29" s="93">
        <v>8.19</v>
      </c>
      <c r="E29" s="93">
        <v>7.77</v>
      </c>
    </row>
    <row r="30" spans="1:5" x14ac:dyDescent="0.25">
      <c r="A30" s="92">
        <v>21</v>
      </c>
      <c r="B30" s="93">
        <v>9.17</v>
      </c>
      <c r="C30" s="93">
        <v>8.73</v>
      </c>
      <c r="D30" s="93">
        <v>8.3000000000000007</v>
      </c>
      <c r="E30" s="93">
        <v>7.88</v>
      </c>
    </row>
    <row r="31" spans="1:5" x14ac:dyDescent="0.25">
      <c r="A31" s="92">
        <v>22</v>
      </c>
      <c r="B31" s="93">
        <v>9.3000000000000007</v>
      </c>
      <c r="C31" s="93">
        <v>8.85</v>
      </c>
      <c r="D31" s="93">
        <v>8.41</v>
      </c>
      <c r="E31" s="93">
        <v>7.98</v>
      </c>
    </row>
    <row r="32" spans="1:5" x14ac:dyDescent="0.25">
      <c r="A32" s="92">
        <v>23</v>
      </c>
      <c r="B32" s="93">
        <v>9.43</v>
      </c>
      <c r="C32" s="93">
        <v>8.9700000000000006</v>
      </c>
      <c r="D32" s="93">
        <v>8.5299999999999994</v>
      </c>
      <c r="E32" s="93">
        <v>8.09</v>
      </c>
    </row>
    <row r="33" spans="1:5" x14ac:dyDescent="0.25">
      <c r="A33" s="92">
        <v>24</v>
      </c>
      <c r="B33" s="93">
        <v>9.56</v>
      </c>
      <c r="C33" s="93">
        <v>9.09</v>
      </c>
      <c r="D33" s="93">
        <v>8.64</v>
      </c>
      <c r="E33" s="93">
        <v>8.1999999999999993</v>
      </c>
    </row>
    <row r="34" spans="1:5" x14ac:dyDescent="0.25">
      <c r="A34" s="92">
        <v>25</v>
      </c>
      <c r="B34" s="93">
        <v>9.69</v>
      </c>
      <c r="C34" s="93">
        <v>9.2200000000000006</v>
      </c>
      <c r="D34" s="93">
        <v>8.76</v>
      </c>
      <c r="E34" s="93">
        <v>8.31</v>
      </c>
    </row>
    <row r="35" spans="1:5" x14ac:dyDescent="0.25">
      <c r="A35" s="92">
        <v>26</v>
      </c>
      <c r="B35" s="93">
        <v>9.82</v>
      </c>
      <c r="C35" s="93">
        <v>9.34</v>
      </c>
      <c r="D35" s="93">
        <v>8.8800000000000008</v>
      </c>
      <c r="E35" s="93">
        <v>8.42</v>
      </c>
    </row>
    <row r="36" spans="1:5" x14ac:dyDescent="0.25">
      <c r="A36" s="92">
        <v>27</v>
      </c>
      <c r="B36" s="93">
        <v>9.9600000000000009</v>
      </c>
      <c r="C36" s="93">
        <v>9.4700000000000006</v>
      </c>
      <c r="D36" s="93">
        <v>9</v>
      </c>
      <c r="E36" s="93">
        <v>8.5299999999999994</v>
      </c>
    </row>
    <row r="37" spans="1:5" x14ac:dyDescent="0.25">
      <c r="A37" s="92">
        <v>28</v>
      </c>
      <c r="B37" s="93">
        <v>10.1</v>
      </c>
      <c r="C37" s="93">
        <v>9.6</v>
      </c>
      <c r="D37" s="93">
        <v>9.1199999999999992</v>
      </c>
      <c r="E37" s="93">
        <v>8.65</v>
      </c>
    </row>
    <row r="38" spans="1:5" x14ac:dyDescent="0.25">
      <c r="A38" s="92">
        <v>29</v>
      </c>
      <c r="B38" s="93">
        <v>10.24</v>
      </c>
      <c r="C38" s="93">
        <v>9.73</v>
      </c>
      <c r="D38" s="93">
        <v>9.24</v>
      </c>
      <c r="E38" s="93">
        <v>8.76</v>
      </c>
    </row>
    <row r="39" spans="1:5" x14ac:dyDescent="0.25">
      <c r="A39" s="92">
        <v>30</v>
      </c>
      <c r="B39" s="93">
        <v>10.38</v>
      </c>
      <c r="C39" s="93">
        <v>9.8699999999999992</v>
      </c>
      <c r="D39" s="93">
        <v>9.3699999999999992</v>
      </c>
      <c r="E39" s="93">
        <v>8.8800000000000008</v>
      </c>
    </row>
    <row r="40" spans="1:5" x14ac:dyDescent="0.25">
      <c r="A40" s="92">
        <v>31</v>
      </c>
      <c r="B40" s="93">
        <v>10.52</v>
      </c>
      <c r="C40" s="93">
        <v>10</v>
      </c>
      <c r="D40" s="93">
        <v>9.49</v>
      </c>
      <c r="E40" s="93">
        <v>9</v>
      </c>
    </row>
    <row r="41" spans="1:5" x14ac:dyDescent="0.25">
      <c r="A41" s="92">
        <v>32</v>
      </c>
      <c r="B41" s="93">
        <v>10.67</v>
      </c>
      <c r="C41" s="93">
        <v>10.14</v>
      </c>
      <c r="D41" s="93">
        <v>9.6199999999999992</v>
      </c>
      <c r="E41" s="93">
        <v>9.1199999999999992</v>
      </c>
    </row>
    <row r="42" spans="1:5" x14ac:dyDescent="0.25">
      <c r="A42" s="92">
        <v>33</v>
      </c>
      <c r="B42" s="93">
        <v>10.82</v>
      </c>
      <c r="C42" s="93">
        <v>10.28</v>
      </c>
      <c r="D42" s="93">
        <v>9.75</v>
      </c>
      <c r="E42" s="93">
        <v>9.24</v>
      </c>
    </row>
    <row r="43" spans="1:5" x14ac:dyDescent="0.25">
      <c r="A43" s="92">
        <v>34</v>
      </c>
      <c r="B43" s="93">
        <v>10.97</v>
      </c>
      <c r="C43" s="93">
        <v>10.42</v>
      </c>
      <c r="D43" s="93">
        <v>9.89</v>
      </c>
      <c r="E43" s="93">
        <v>9.3699999999999992</v>
      </c>
    </row>
    <row r="44" spans="1:5" x14ac:dyDescent="0.25">
      <c r="A44" s="92">
        <v>35</v>
      </c>
      <c r="B44" s="93">
        <v>11.12</v>
      </c>
      <c r="C44" s="93">
        <v>10.57</v>
      </c>
      <c r="D44" s="93">
        <v>10.02</v>
      </c>
      <c r="E44" s="93">
        <v>9.49</v>
      </c>
    </row>
    <row r="45" spans="1:5" x14ac:dyDescent="0.25">
      <c r="A45" s="92">
        <v>36</v>
      </c>
      <c r="B45" s="93">
        <v>11.28</v>
      </c>
      <c r="C45" s="93">
        <v>10.71</v>
      </c>
      <c r="D45" s="93">
        <v>10.16</v>
      </c>
      <c r="E45" s="93">
        <v>9.6199999999999992</v>
      </c>
    </row>
    <row r="46" spans="1:5" x14ac:dyDescent="0.25">
      <c r="A46" s="92">
        <v>37</v>
      </c>
      <c r="B46" s="93">
        <v>11.44</v>
      </c>
      <c r="C46" s="93">
        <v>10.86</v>
      </c>
      <c r="D46" s="93">
        <v>10.3</v>
      </c>
      <c r="E46" s="93">
        <v>9.76</v>
      </c>
    </row>
    <row r="47" spans="1:5" x14ac:dyDescent="0.25">
      <c r="A47" s="92">
        <v>38</v>
      </c>
      <c r="B47" s="93">
        <v>11.6</v>
      </c>
      <c r="C47" s="93">
        <v>11.02</v>
      </c>
      <c r="D47" s="93">
        <v>10.45</v>
      </c>
      <c r="E47" s="93">
        <v>9.89</v>
      </c>
    </row>
    <row r="48" spans="1:5" x14ac:dyDescent="0.25">
      <c r="A48" s="92">
        <v>39</v>
      </c>
      <c r="B48" s="93">
        <v>11.77</v>
      </c>
      <c r="C48" s="93">
        <v>11.17</v>
      </c>
      <c r="D48" s="93">
        <v>10.59</v>
      </c>
      <c r="E48" s="93">
        <v>10.029999999999999</v>
      </c>
    </row>
    <row r="49" spans="1:5" x14ac:dyDescent="0.25">
      <c r="A49" s="92">
        <v>40</v>
      </c>
      <c r="B49" s="93">
        <v>11.93</v>
      </c>
      <c r="C49" s="93">
        <v>11.33</v>
      </c>
      <c r="D49" s="93">
        <v>10.74</v>
      </c>
      <c r="E49" s="93">
        <v>10.17</v>
      </c>
    </row>
    <row r="50" spans="1:5" x14ac:dyDescent="0.25">
      <c r="A50" s="92">
        <v>41</v>
      </c>
      <c r="B50" s="93">
        <v>12.11</v>
      </c>
      <c r="C50" s="93">
        <v>11.49</v>
      </c>
      <c r="D50" s="93">
        <v>10.89</v>
      </c>
      <c r="E50" s="93">
        <v>10.31</v>
      </c>
    </row>
    <row r="51" spans="1:5" x14ac:dyDescent="0.25">
      <c r="A51" s="92">
        <v>42</v>
      </c>
      <c r="B51" s="93">
        <v>12.28</v>
      </c>
      <c r="C51" s="93">
        <v>11.66</v>
      </c>
      <c r="D51" s="93">
        <v>11.05</v>
      </c>
      <c r="E51" s="93">
        <v>10.45</v>
      </c>
    </row>
    <row r="52" spans="1:5" x14ac:dyDescent="0.25">
      <c r="A52" s="92">
        <v>43</v>
      </c>
      <c r="B52" s="93">
        <v>12.46</v>
      </c>
      <c r="C52" s="93">
        <v>11.83</v>
      </c>
      <c r="D52" s="93">
        <v>11.21</v>
      </c>
      <c r="E52" s="93">
        <v>10.6</v>
      </c>
    </row>
    <row r="53" spans="1:5" x14ac:dyDescent="0.25">
      <c r="A53" s="92">
        <v>44</v>
      </c>
      <c r="B53" s="93">
        <v>12.65</v>
      </c>
      <c r="C53" s="93">
        <v>12</v>
      </c>
      <c r="D53" s="93">
        <v>11.37</v>
      </c>
      <c r="E53" s="93">
        <v>10.75</v>
      </c>
    </row>
    <row r="54" spans="1:5" x14ac:dyDescent="0.25">
      <c r="A54" s="92">
        <v>45</v>
      </c>
      <c r="B54" s="93">
        <v>12.84</v>
      </c>
      <c r="C54" s="93">
        <v>12.18</v>
      </c>
      <c r="D54" s="93">
        <v>11.54</v>
      </c>
      <c r="E54" s="93">
        <v>10.91</v>
      </c>
    </row>
    <row r="55" spans="1:5" x14ac:dyDescent="0.25">
      <c r="A55" s="92">
        <v>46</v>
      </c>
      <c r="B55" s="93">
        <v>13.04</v>
      </c>
      <c r="C55" s="93">
        <v>12.37</v>
      </c>
      <c r="D55" s="93">
        <v>11.71</v>
      </c>
      <c r="E55" s="93">
        <v>11.07</v>
      </c>
    </row>
    <row r="56" spans="1:5" x14ac:dyDescent="0.25">
      <c r="A56" s="92">
        <v>47</v>
      </c>
      <c r="B56" s="93">
        <v>13.24</v>
      </c>
      <c r="C56" s="93">
        <v>12.56</v>
      </c>
      <c r="D56" s="93">
        <v>11.89</v>
      </c>
      <c r="E56" s="93">
        <v>11.24</v>
      </c>
    </row>
    <row r="57" spans="1:5" x14ac:dyDescent="0.25">
      <c r="A57" s="92">
        <v>48</v>
      </c>
      <c r="B57" s="93">
        <v>13.45</v>
      </c>
      <c r="C57" s="93">
        <v>12.75</v>
      </c>
      <c r="D57" s="93">
        <v>12.07</v>
      </c>
      <c r="E57" s="93">
        <v>11.41</v>
      </c>
    </row>
    <row r="58" spans="1:5" x14ac:dyDescent="0.25">
      <c r="A58" s="92">
        <v>49</v>
      </c>
      <c r="B58" s="93">
        <v>13.66</v>
      </c>
      <c r="C58" s="93">
        <v>12.95</v>
      </c>
      <c r="D58" s="93">
        <v>12.26</v>
      </c>
      <c r="E58" s="93">
        <v>11.59</v>
      </c>
    </row>
    <row r="59" spans="1:5" x14ac:dyDescent="0.25">
      <c r="A59" s="92">
        <v>50</v>
      </c>
      <c r="B59" s="93">
        <v>13.88</v>
      </c>
      <c r="C59" s="93">
        <v>13.16</v>
      </c>
      <c r="D59" s="93">
        <v>12.45</v>
      </c>
      <c r="E59" s="93">
        <v>11.77</v>
      </c>
    </row>
    <row r="60" spans="1:5" x14ac:dyDescent="0.25">
      <c r="A60" s="92">
        <v>51</v>
      </c>
      <c r="B60" s="93">
        <v>14.11</v>
      </c>
      <c r="C60" s="93">
        <v>13.37</v>
      </c>
      <c r="D60" s="93">
        <v>12.65</v>
      </c>
      <c r="E60" s="93">
        <v>11.95</v>
      </c>
    </row>
    <row r="61" spans="1:5" x14ac:dyDescent="0.25">
      <c r="A61" s="92">
        <v>52</v>
      </c>
      <c r="B61" s="93">
        <v>14.34</v>
      </c>
      <c r="C61" s="93">
        <v>13.59</v>
      </c>
      <c r="D61" s="93">
        <v>12.86</v>
      </c>
      <c r="E61" s="93">
        <v>12.15</v>
      </c>
    </row>
    <row r="62" spans="1:5" x14ac:dyDescent="0.25">
      <c r="A62" s="92">
        <v>53</v>
      </c>
      <c r="B62" s="93">
        <v>14.58</v>
      </c>
      <c r="C62" s="93">
        <v>13.82</v>
      </c>
      <c r="D62" s="93">
        <v>13.07</v>
      </c>
      <c r="E62" s="93">
        <v>12.34</v>
      </c>
    </row>
    <row r="63" spans="1:5" x14ac:dyDescent="0.25">
      <c r="A63" s="92">
        <v>54</v>
      </c>
      <c r="B63" s="93">
        <v>14.83</v>
      </c>
      <c r="C63" s="93">
        <v>14.05</v>
      </c>
      <c r="D63" s="93">
        <v>13.29</v>
      </c>
      <c r="E63" s="93">
        <v>12.55</v>
      </c>
    </row>
    <row r="64" spans="1:5" x14ac:dyDescent="0.25">
      <c r="A64" s="92">
        <v>55</v>
      </c>
      <c r="B64" s="93">
        <v>15.09</v>
      </c>
      <c r="C64" s="93">
        <v>14.29</v>
      </c>
      <c r="D64" s="93">
        <v>13.52</v>
      </c>
      <c r="E64" s="93">
        <v>12.76</v>
      </c>
    </row>
    <row r="65" spans="1:5" x14ac:dyDescent="0.25">
      <c r="A65" s="92">
        <v>56</v>
      </c>
      <c r="B65" s="93">
        <v>15.36</v>
      </c>
      <c r="C65" s="93">
        <v>14.54</v>
      </c>
      <c r="D65" s="93">
        <v>13.75</v>
      </c>
      <c r="E65" s="93">
        <v>12.98</v>
      </c>
    </row>
    <row r="66" spans="1:5" x14ac:dyDescent="0.25">
      <c r="A66" s="92">
        <v>57</v>
      </c>
      <c r="B66" s="93">
        <v>15.63</v>
      </c>
      <c r="C66" s="93">
        <v>14.8</v>
      </c>
      <c r="D66" s="93">
        <v>13.99</v>
      </c>
      <c r="E66" s="93">
        <v>13.21</v>
      </c>
    </row>
    <row r="67" spans="1:5" x14ac:dyDescent="0.25">
      <c r="A67" s="92">
        <v>58</v>
      </c>
      <c r="B67" s="93">
        <v>15.92</v>
      </c>
      <c r="C67" s="93">
        <v>15.07</v>
      </c>
      <c r="D67" s="93">
        <v>14.25</v>
      </c>
      <c r="E67" s="93">
        <v>13.44</v>
      </c>
    </row>
    <row r="68" spans="1:5" x14ac:dyDescent="0.25">
      <c r="A68" s="92">
        <v>59</v>
      </c>
      <c r="B68" s="93">
        <v>16.22</v>
      </c>
      <c r="C68" s="93">
        <v>15.35</v>
      </c>
      <c r="D68" s="93">
        <v>14.51</v>
      </c>
      <c r="E68" s="93">
        <v>13.69</v>
      </c>
    </row>
    <row r="69" spans="1:5" x14ac:dyDescent="0.25">
      <c r="A69" s="92">
        <v>60</v>
      </c>
      <c r="B69" s="93">
        <v>16.53</v>
      </c>
      <c r="C69" s="93">
        <v>15.65</v>
      </c>
      <c r="D69" s="93">
        <v>14.78</v>
      </c>
      <c r="E69" s="93">
        <v>13.94</v>
      </c>
    </row>
    <row r="70" spans="1:5" x14ac:dyDescent="0.25">
      <c r="A70" s="92">
        <v>61</v>
      </c>
      <c r="B70" s="93">
        <v>16.86</v>
      </c>
      <c r="C70" s="93">
        <v>15.95</v>
      </c>
      <c r="D70" s="93">
        <v>15.07</v>
      </c>
      <c r="E70" s="93">
        <v>14.21</v>
      </c>
    </row>
    <row r="71" spans="1:5" x14ac:dyDescent="0.25">
      <c r="A71" s="92">
        <v>62</v>
      </c>
      <c r="B71" s="93">
        <v>17.2</v>
      </c>
      <c r="C71" s="93">
        <v>16.27</v>
      </c>
      <c r="D71" s="93">
        <v>15.37</v>
      </c>
      <c r="E71" s="93">
        <v>14.49</v>
      </c>
    </row>
    <row r="72" spans="1:5" x14ac:dyDescent="0.25">
      <c r="A72" s="92">
        <v>63</v>
      </c>
      <c r="B72" s="93">
        <v>17.55</v>
      </c>
      <c r="C72" s="93">
        <v>16.61</v>
      </c>
      <c r="D72" s="93">
        <v>15.68</v>
      </c>
      <c r="E72" s="93">
        <v>14.78</v>
      </c>
    </row>
    <row r="73" spans="1:5" x14ac:dyDescent="0.25">
      <c r="A73" s="92">
        <v>64</v>
      </c>
      <c r="B73" s="93">
        <v>17.93</v>
      </c>
      <c r="C73" s="93">
        <v>16.96</v>
      </c>
      <c r="D73" s="93">
        <v>16.010000000000002</v>
      </c>
      <c r="E73" s="93">
        <v>15.09</v>
      </c>
    </row>
    <row r="74" spans="1:5" x14ac:dyDescent="0.25">
      <c r="A74" s="92">
        <v>65</v>
      </c>
      <c r="B74" s="93">
        <v>17.8</v>
      </c>
      <c r="C74" s="93">
        <v>17.329999999999998</v>
      </c>
      <c r="D74" s="93">
        <v>16.36</v>
      </c>
      <c r="E74" s="93">
        <v>15.42</v>
      </c>
    </row>
    <row r="75" spans="1:5" x14ac:dyDescent="0.25">
      <c r="A75" s="92">
        <v>66</v>
      </c>
      <c r="B75" s="93">
        <v>17.16</v>
      </c>
      <c r="C75" s="93">
        <v>17.2</v>
      </c>
      <c r="D75" s="93">
        <v>16.73</v>
      </c>
      <c r="E75" s="93">
        <v>15.76</v>
      </c>
    </row>
    <row r="76" spans="1:5" x14ac:dyDescent="0.25">
      <c r="A76" s="92">
        <v>67</v>
      </c>
      <c r="B76" s="93">
        <v>16.52</v>
      </c>
      <c r="C76" s="93">
        <v>16.55</v>
      </c>
      <c r="D76" s="93">
        <v>16.59</v>
      </c>
      <c r="E76" s="93">
        <v>16.13</v>
      </c>
    </row>
    <row r="77" spans="1:5" x14ac:dyDescent="0.25">
      <c r="A77" s="92">
        <v>68</v>
      </c>
      <c r="B77" s="93">
        <v>15.89</v>
      </c>
      <c r="C77" s="93">
        <v>15.91</v>
      </c>
      <c r="D77" s="93">
        <v>15.94</v>
      </c>
      <c r="E77" s="93">
        <v>15.99</v>
      </c>
    </row>
    <row r="78" spans="1:5" x14ac:dyDescent="0.25">
      <c r="A78" s="92">
        <v>69</v>
      </c>
      <c r="B78" s="93">
        <v>15.26</v>
      </c>
      <c r="C78" s="93">
        <v>15.27</v>
      </c>
      <c r="D78" s="93">
        <v>15.3</v>
      </c>
      <c r="E78" s="93">
        <v>15.33</v>
      </c>
    </row>
    <row r="79" spans="1:5" x14ac:dyDescent="0.25">
      <c r="A79" s="92">
        <v>70</v>
      </c>
      <c r="B79" s="93">
        <v>14.64</v>
      </c>
      <c r="C79" s="93">
        <v>14.64</v>
      </c>
      <c r="D79" s="93">
        <v>14.65</v>
      </c>
      <c r="E79" s="93">
        <v>14.68</v>
      </c>
    </row>
    <row r="80" spans="1:5" x14ac:dyDescent="0.25">
      <c r="A80" s="92">
        <v>71</v>
      </c>
      <c r="B80" s="93">
        <v>14.02</v>
      </c>
      <c r="C80" s="93">
        <v>14.02</v>
      </c>
      <c r="D80" s="93">
        <v>14.02</v>
      </c>
      <c r="E80" s="93">
        <v>14.03</v>
      </c>
    </row>
    <row r="81" spans="1:5" x14ac:dyDescent="0.25">
      <c r="A81" s="92">
        <v>72</v>
      </c>
      <c r="B81" s="93">
        <v>13.4</v>
      </c>
      <c r="C81" s="93">
        <v>13.4</v>
      </c>
      <c r="D81" s="93">
        <v>13.4</v>
      </c>
      <c r="E81" s="93">
        <v>13.4</v>
      </c>
    </row>
    <row r="82" spans="1:5" x14ac:dyDescent="0.25">
      <c r="A82" s="92">
        <v>73</v>
      </c>
      <c r="B82" s="93">
        <v>12.78</v>
      </c>
      <c r="C82" s="93">
        <v>12.78</v>
      </c>
      <c r="D82" s="93">
        <v>12.78</v>
      </c>
      <c r="E82" s="93">
        <v>12.78</v>
      </c>
    </row>
    <row r="83" spans="1:5" x14ac:dyDescent="0.25">
      <c r="A83" s="92">
        <v>74</v>
      </c>
      <c r="B83" s="93">
        <v>12.17</v>
      </c>
      <c r="C83" s="93">
        <v>12.17</v>
      </c>
      <c r="D83" s="93">
        <v>12.17</v>
      </c>
      <c r="E83" s="93">
        <v>12.17</v>
      </c>
    </row>
    <row r="84" spans="1:5" x14ac:dyDescent="0.25">
      <c r="A84" s="92">
        <v>75</v>
      </c>
      <c r="B84" s="93">
        <v>11.56</v>
      </c>
      <c r="C84" s="93">
        <v>11.56</v>
      </c>
      <c r="D84" s="93">
        <v>11.56</v>
      </c>
      <c r="E84" s="93">
        <v>11.56</v>
      </c>
    </row>
    <row r="85" spans="1:5" x14ac:dyDescent="0.25">
      <c r="A85" s="92">
        <v>76</v>
      </c>
      <c r="B85" s="93">
        <v>10.96</v>
      </c>
      <c r="C85" s="93">
        <v>10.96</v>
      </c>
      <c r="D85" s="93">
        <v>10.96</v>
      </c>
      <c r="E85" s="93">
        <v>10.96</v>
      </c>
    </row>
    <row r="86" spans="1:5" x14ac:dyDescent="0.25">
      <c r="A86" s="92">
        <v>77</v>
      </c>
      <c r="B86" s="93">
        <v>10.36</v>
      </c>
      <c r="C86" s="93">
        <v>10.36</v>
      </c>
      <c r="D86" s="93">
        <v>10.36</v>
      </c>
      <c r="E86" s="93">
        <v>10.36</v>
      </c>
    </row>
    <row r="87" spans="1:5" x14ac:dyDescent="0.25">
      <c r="A87" s="92">
        <v>78</v>
      </c>
      <c r="B87" s="93">
        <v>9.77</v>
      </c>
      <c r="C87" s="93">
        <v>9.77</v>
      </c>
      <c r="D87" s="93">
        <v>9.77</v>
      </c>
      <c r="E87" s="93">
        <v>9.77</v>
      </c>
    </row>
    <row r="88" spans="1:5" x14ac:dyDescent="0.25">
      <c r="A88" s="92">
        <v>79</v>
      </c>
      <c r="B88" s="93">
        <v>9.1999999999999993</v>
      </c>
      <c r="C88" s="93">
        <v>9.1999999999999993</v>
      </c>
      <c r="D88" s="93">
        <v>9.1999999999999993</v>
      </c>
      <c r="E88" s="93">
        <v>9.1999999999999993</v>
      </c>
    </row>
    <row r="89" spans="1:5" x14ac:dyDescent="0.25">
      <c r="A89" s="92">
        <v>80</v>
      </c>
      <c r="B89" s="93">
        <v>8.6300000000000008</v>
      </c>
      <c r="C89" s="93">
        <v>8.6300000000000008</v>
      </c>
      <c r="D89" s="93">
        <v>8.6300000000000008</v>
      </c>
      <c r="E89" s="93">
        <v>8.6300000000000008</v>
      </c>
    </row>
    <row r="90" spans="1:5" x14ac:dyDescent="0.25">
      <c r="A90" s="92">
        <v>81</v>
      </c>
      <c r="B90" s="93">
        <v>8.08</v>
      </c>
      <c r="C90" s="93">
        <v>8.08</v>
      </c>
      <c r="D90" s="93">
        <v>8.08</v>
      </c>
      <c r="E90" s="93">
        <v>8.08</v>
      </c>
    </row>
    <row r="91" spans="1:5" x14ac:dyDescent="0.25">
      <c r="A91" s="92">
        <v>82</v>
      </c>
      <c r="B91" s="93">
        <v>7.54</v>
      </c>
      <c r="C91" s="93">
        <v>7.54</v>
      </c>
      <c r="D91" s="93">
        <v>7.54</v>
      </c>
      <c r="E91" s="93">
        <v>7.54</v>
      </c>
    </row>
    <row r="92" spans="1:5" x14ac:dyDescent="0.25">
      <c r="A92" s="92">
        <v>83</v>
      </c>
      <c r="B92" s="93">
        <v>7.02</v>
      </c>
      <c r="C92" s="93">
        <v>7.02</v>
      </c>
      <c r="D92" s="93">
        <v>7.02</v>
      </c>
      <c r="E92" s="93">
        <v>7.02</v>
      </c>
    </row>
    <row r="93" spans="1:5" x14ac:dyDescent="0.25">
      <c r="A93" s="92">
        <v>84</v>
      </c>
      <c r="B93" s="93">
        <v>6.52</v>
      </c>
      <c r="C93" s="93">
        <v>6.52</v>
      </c>
      <c r="D93" s="93">
        <v>6.52</v>
      </c>
      <c r="E93" s="93">
        <v>6.52</v>
      </c>
    </row>
    <row r="94" spans="1:5" x14ac:dyDescent="0.25">
      <c r="A94" s="92">
        <v>85</v>
      </c>
      <c r="B94" s="93">
        <v>6.03</v>
      </c>
      <c r="C94" s="93">
        <v>6.03</v>
      </c>
      <c r="D94" s="93">
        <v>6.03</v>
      </c>
      <c r="E94" s="93">
        <v>6.03</v>
      </c>
    </row>
  </sheetData>
  <sheetProtection algorithmName="SHA-512" hashValue="ajzFtYyRQfBxyPzHnK6rW+8xiT7kQzb17RjMENgks7qL6yUu24N3grPNe0peTb26ROYfaFYIEtczVTqIBISKOw==" saltValue="AEx8yJ3XkuMauVTZsF/jWQ==" spinCount="100000" sheet="1" objects="1" scenarios="1"/>
  <conditionalFormatting sqref="A6:A16">
    <cfRule type="expression" dxfId="719" priority="21" stopIfTrue="1">
      <formula>MOD(ROW(),2)=0</formula>
    </cfRule>
    <cfRule type="expression" dxfId="718" priority="22" stopIfTrue="1">
      <formula>MOD(ROW(),2)&lt;&gt;0</formula>
    </cfRule>
  </conditionalFormatting>
  <conditionalFormatting sqref="B6:E16 B26:E94 C17:E21">
    <cfRule type="expression" dxfId="717" priority="23" stopIfTrue="1">
      <formula>MOD(ROW(),2)=0</formula>
    </cfRule>
    <cfRule type="expression" dxfId="716" priority="24" stopIfTrue="1">
      <formula>MOD(ROW(),2)&lt;&gt;0</formula>
    </cfRule>
  </conditionalFormatting>
  <conditionalFormatting sqref="A17:A20">
    <cfRule type="expression" dxfId="715" priority="13" stopIfTrue="1">
      <formula>MOD(ROW(),2)=0</formula>
    </cfRule>
    <cfRule type="expression" dxfId="714" priority="14" stopIfTrue="1">
      <formula>MOD(ROW(),2)&lt;&gt;0</formula>
    </cfRule>
  </conditionalFormatting>
  <conditionalFormatting sqref="B17">
    <cfRule type="expression" dxfId="713" priority="15" stopIfTrue="1">
      <formula>MOD(ROW(),2)=0</formula>
    </cfRule>
    <cfRule type="expression" dxfId="712" priority="16" stopIfTrue="1">
      <formula>MOD(ROW(),2)&lt;&gt;0</formula>
    </cfRule>
  </conditionalFormatting>
  <conditionalFormatting sqref="A26:A94">
    <cfRule type="expression" dxfId="711" priority="9" stopIfTrue="1">
      <formula>MOD(ROW(),2)=0</formula>
    </cfRule>
    <cfRule type="expression" dxfId="710" priority="10" stopIfTrue="1">
      <formula>MOD(ROW(),2)&lt;&gt;0</formula>
    </cfRule>
  </conditionalFormatting>
  <conditionalFormatting sqref="B18:B21">
    <cfRule type="expression" dxfId="709" priority="7" stopIfTrue="1">
      <formula>MOD(ROW(),2)=0</formula>
    </cfRule>
    <cfRule type="expression" dxfId="708" priority="8" stopIfTrue="1">
      <formula>MOD(ROW(),2)&lt;&gt;0</formula>
    </cfRule>
  </conditionalFormatting>
  <conditionalFormatting sqref="A21">
    <cfRule type="expression" dxfId="707" priority="3" stopIfTrue="1">
      <formula>MOD(ROW(),2)=0</formula>
    </cfRule>
    <cfRule type="expression" dxfId="70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109"/>
  <dimension ref="A1:G65"/>
  <sheetViews>
    <sheetView showGridLines="0" zoomScale="85" zoomScaleNormal="85" workbookViewId="0">
      <selection activeCell="B22" sqref="B22"/>
    </sheetView>
  </sheetViews>
  <sheetFormatPr defaultColWidth="10" defaultRowHeight="13.2" x14ac:dyDescent="0.25"/>
  <cols>
    <col min="1" max="1" width="31.88671875" style="27" customWidth="1"/>
    <col min="2" max="7" width="22.88671875" style="27" customWidth="1"/>
    <col min="8" max="16384" width="10" style="27"/>
  </cols>
  <sheetData>
    <row r="1" spans="1:7" ht="21" x14ac:dyDescent="0.4">
      <c r="A1" s="40" t="s">
        <v>0</v>
      </c>
      <c r="B1" s="41"/>
      <c r="C1" s="41"/>
      <c r="D1" s="41"/>
      <c r="E1" s="41"/>
      <c r="F1" s="41"/>
      <c r="G1" s="41"/>
    </row>
    <row r="2" spans="1:7" ht="15.6" x14ac:dyDescent="0.3">
      <c r="A2" s="42" t="str">
        <f>IF(title="&gt; Enter workbook title here","Enter workbook title in Cover sheet",title)</f>
        <v>Fire_S - Consolidated Factor Spreadsheet</v>
      </c>
      <c r="B2" s="43"/>
      <c r="C2" s="43"/>
      <c r="D2" s="43"/>
      <c r="E2" s="43"/>
      <c r="F2" s="43"/>
      <c r="G2" s="43"/>
    </row>
    <row r="3" spans="1:7" ht="15.6" x14ac:dyDescent="0.3">
      <c r="A3" s="44" t="str">
        <f>TABLE_FACTOR_TYPE&amp;" - x-"&amp;TABLE_SERIES_NUMBER</f>
        <v>Pension Debit - x-322</v>
      </c>
      <c r="B3" s="43"/>
      <c r="C3" s="43"/>
      <c r="D3" s="43"/>
      <c r="E3" s="43"/>
      <c r="F3" s="43"/>
      <c r="G3" s="43"/>
    </row>
    <row r="4" spans="1:7" x14ac:dyDescent="0.25">
      <c r="A4" s="45"/>
    </row>
    <row r="6" spans="1:7" x14ac:dyDescent="0.25">
      <c r="A6" s="77" t="s">
        <v>573</v>
      </c>
      <c r="B6" s="79" t="s">
        <v>574</v>
      </c>
      <c r="C6" s="79"/>
      <c r="D6" s="79"/>
      <c r="E6" s="79"/>
      <c r="F6" s="79"/>
      <c r="G6" s="79"/>
    </row>
    <row r="7" spans="1:7" x14ac:dyDescent="0.25">
      <c r="A7" s="78" t="s">
        <v>575</v>
      </c>
      <c r="B7" s="80" t="s">
        <v>82</v>
      </c>
      <c r="C7" s="80"/>
      <c r="D7" s="80"/>
      <c r="E7" s="80"/>
      <c r="F7" s="80"/>
      <c r="G7" s="80"/>
    </row>
    <row r="8" spans="1:7" x14ac:dyDescent="0.25">
      <c r="A8" s="78" t="s">
        <v>285</v>
      </c>
      <c r="B8" s="80">
        <v>1992</v>
      </c>
      <c r="C8" s="80"/>
      <c r="D8" s="80"/>
      <c r="E8" s="80"/>
      <c r="F8" s="80"/>
      <c r="G8" s="80"/>
    </row>
    <row r="9" spans="1:7" x14ac:dyDescent="0.25">
      <c r="A9" s="78" t="s">
        <v>286</v>
      </c>
      <c r="B9" s="80" t="s">
        <v>420</v>
      </c>
      <c r="C9" s="80"/>
      <c r="D9" s="80"/>
      <c r="E9" s="80"/>
      <c r="F9" s="80"/>
      <c r="G9" s="80"/>
    </row>
    <row r="10" spans="1:7" x14ac:dyDescent="0.25">
      <c r="A10" s="78" t="s">
        <v>6</v>
      </c>
      <c r="B10" s="80" t="s">
        <v>426</v>
      </c>
      <c r="C10" s="80"/>
      <c r="D10" s="80"/>
      <c r="E10" s="80"/>
      <c r="F10" s="80"/>
      <c r="G10" s="80"/>
    </row>
    <row r="11" spans="1:7" x14ac:dyDescent="0.25">
      <c r="A11" s="78" t="s">
        <v>287</v>
      </c>
      <c r="B11" s="80" t="s">
        <v>422</v>
      </c>
      <c r="C11" s="80"/>
      <c r="D11" s="80"/>
      <c r="E11" s="80"/>
      <c r="F11" s="80"/>
      <c r="G11" s="80"/>
    </row>
    <row r="12" spans="1:7" x14ac:dyDescent="0.25">
      <c r="A12" s="78" t="s">
        <v>288</v>
      </c>
      <c r="B12" s="80" t="s">
        <v>423</v>
      </c>
      <c r="C12" s="80"/>
      <c r="D12" s="80"/>
      <c r="E12" s="80"/>
      <c r="F12" s="80"/>
      <c r="G12" s="80"/>
    </row>
    <row r="13" spans="1:7" hidden="1" x14ac:dyDescent="0.25">
      <c r="A13" s="78" t="s">
        <v>582</v>
      </c>
      <c r="B13" s="80">
        <v>2</v>
      </c>
      <c r="C13" s="80"/>
      <c r="D13" s="80"/>
      <c r="E13" s="80"/>
      <c r="F13" s="80"/>
      <c r="G13" s="80"/>
    </row>
    <row r="14" spans="1:7" hidden="1" x14ac:dyDescent="0.25">
      <c r="A14" s="78" t="s">
        <v>290</v>
      </c>
      <c r="B14" s="80">
        <v>322</v>
      </c>
      <c r="C14" s="80"/>
      <c r="D14" s="80"/>
      <c r="E14" s="80"/>
      <c r="F14" s="80"/>
      <c r="G14" s="80"/>
    </row>
    <row r="15" spans="1:7" x14ac:dyDescent="0.25">
      <c r="A15" s="78" t="s">
        <v>585</v>
      </c>
      <c r="B15" s="80" t="s">
        <v>427</v>
      </c>
      <c r="C15" s="80"/>
      <c r="D15" s="80"/>
      <c r="E15" s="80"/>
      <c r="F15" s="80"/>
      <c r="G15" s="80"/>
    </row>
    <row r="16" spans="1:7" x14ac:dyDescent="0.25">
      <c r="A16" s="78" t="s">
        <v>292</v>
      </c>
      <c r="B16" s="80" t="s">
        <v>428</v>
      </c>
      <c r="C16" s="80"/>
      <c r="D16" s="80"/>
      <c r="E16" s="80"/>
      <c r="F16" s="80"/>
      <c r="G16" s="80"/>
    </row>
    <row r="17" spans="1:7" ht="39.6" x14ac:dyDescent="0.25">
      <c r="A17" s="78" t="s">
        <v>657</v>
      </c>
      <c r="B17" s="80" t="s">
        <v>374</v>
      </c>
      <c r="C17" s="80"/>
      <c r="D17" s="80"/>
      <c r="E17" s="80"/>
      <c r="F17" s="80"/>
      <c r="G17" s="80"/>
    </row>
    <row r="18" spans="1:7" x14ac:dyDescent="0.25">
      <c r="A18" s="78" t="s">
        <v>589</v>
      </c>
      <c r="B18" s="87">
        <v>45070</v>
      </c>
      <c r="C18" s="80"/>
      <c r="D18" s="80"/>
      <c r="E18" s="80"/>
      <c r="F18" s="80"/>
      <c r="G18" s="80"/>
    </row>
    <row r="19" spans="1:7" x14ac:dyDescent="0.25">
      <c r="A19" s="78" t="s">
        <v>295</v>
      </c>
      <c r="B19" s="87">
        <v>45014</v>
      </c>
      <c r="C19" s="80"/>
      <c r="D19" s="80"/>
      <c r="E19" s="80"/>
      <c r="F19" s="80"/>
      <c r="G19" s="80"/>
    </row>
    <row r="20" spans="1:7" x14ac:dyDescent="0.25">
      <c r="A20" s="78" t="s">
        <v>297</v>
      </c>
      <c r="B20" s="80" t="s">
        <v>310</v>
      </c>
      <c r="C20" s="80"/>
      <c r="D20" s="80"/>
      <c r="E20" s="80"/>
      <c r="F20" s="80"/>
      <c r="G20" s="80"/>
    </row>
    <row r="21" spans="1:7" x14ac:dyDescent="0.25">
      <c r="A21" s="168" t="s">
        <v>658</v>
      </c>
      <c r="B21" s="80" t="s">
        <v>309</v>
      </c>
      <c r="C21" s="80"/>
      <c r="D21" s="80"/>
      <c r="E21" s="80"/>
      <c r="F21" s="80"/>
      <c r="G21" s="80"/>
    </row>
    <row r="23" spans="1:7" x14ac:dyDescent="0.25">
      <c r="B23" s="95" t="str">
        <f>HYPERLINK("#'Factor List'!A1","Back to Factor List")</f>
        <v>Back to Factor List</v>
      </c>
    </row>
    <row r="24" spans="1:7" x14ac:dyDescent="0.25">
      <c r="B24" s="95" t="str">
        <f>HYPERLINK("#'Assumptions'!A1","Assumptions")</f>
        <v>Assumptions</v>
      </c>
    </row>
    <row r="26" spans="1:7" x14ac:dyDescent="0.25">
      <c r="A26" s="91" t="s">
        <v>700</v>
      </c>
      <c r="B26" s="91">
        <v>60</v>
      </c>
      <c r="C26" s="91">
        <v>61</v>
      </c>
      <c r="D26" s="91">
        <v>62</v>
      </c>
      <c r="E26" s="91">
        <v>63</v>
      </c>
      <c r="F26" s="91">
        <v>64</v>
      </c>
      <c r="G26" s="91">
        <v>65</v>
      </c>
    </row>
    <row r="27" spans="1:7" x14ac:dyDescent="0.25">
      <c r="A27" s="92">
        <v>0</v>
      </c>
      <c r="B27" s="94">
        <v>1</v>
      </c>
      <c r="C27" s="94">
        <v>1.052</v>
      </c>
      <c r="D27" s="94">
        <v>1.109</v>
      </c>
      <c r="E27" s="94">
        <v>1.171</v>
      </c>
      <c r="F27" s="94">
        <v>1.238</v>
      </c>
      <c r="G27" s="94">
        <v>1.3109999999999999</v>
      </c>
    </row>
    <row r="28" spans="1:7" x14ac:dyDescent="0.25">
      <c r="A28" s="92">
        <v>1</v>
      </c>
      <c r="B28" s="94">
        <v>1.004</v>
      </c>
      <c r="C28" s="94">
        <v>1.0569999999999999</v>
      </c>
      <c r="D28" s="94">
        <v>1.1140000000000001</v>
      </c>
      <c r="E28" s="94">
        <v>1.1759999999999999</v>
      </c>
      <c r="F28" s="94">
        <v>1.244</v>
      </c>
      <c r="G28" s="94">
        <v>1.3180000000000001</v>
      </c>
    </row>
    <row r="29" spans="1:7" x14ac:dyDescent="0.25">
      <c r="A29" s="92">
        <v>2</v>
      </c>
      <c r="B29" s="94">
        <v>1.0089999999999999</v>
      </c>
      <c r="C29" s="94">
        <v>1.0620000000000001</v>
      </c>
      <c r="D29" s="94">
        <v>1.119</v>
      </c>
      <c r="E29" s="94">
        <v>1.1819999999999999</v>
      </c>
      <c r="F29" s="94">
        <v>1.25</v>
      </c>
      <c r="G29" s="94">
        <v>1.3240000000000001</v>
      </c>
    </row>
    <row r="30" spans="1:7" x14ac:dyDescent="0.25">
      <c r="A30" s="92">
        <v>3</v>
      </c>
      <c r="B30" s="94">
        <v>1.0129999999999999</v>
      </c>
      <c r="C30" s="94">
        <v>1.0660000000000001</v>
      </c>
      <c r="D30" s="94">
        <v>1.1240000000000001</v>
      </c>
      <c r="E30" s="94">
        <v>1.1870000000000001</v>
      </c>
      <c r="F30" s="94">
        <v>1.256</v>
      </c>
      <c r="G30" s="94">
        <v>1.331</v>
      </c>
    </row>
    <row r="31" spans="1:7" x14ac:dyDescent="0.25">
      <c r="A31" s="92">
        <v>4</v>
      </c>
      <c r="B31" s="94">
        <v>1.0169999999999999</v>
      </c>
      <c r="C31" s="94">
        <v>1.071</v>
      </c>
      <c r="D31" s="94">
        <v>1.129</v>
      </c>
      <c r="E31" s="94">
        <v>1.1930000000000001</v>
      </c>
      <c r="F31" s="94">
        <v>1.262</v>
      </c>
      <c r="G31" s="94">
        <v>1.3380000000000001</v>
      </c>
    </row>
    <row r="32" spans="1:7" x14ac:dyDescent="0.25">
      <c r="A32" s="92">
        <v>5</v>
      </c>
      <c r="B32" s="94">
        <v>1.022</v>
      </c>
      <c r="C32" s="94">
        <v>1.0760000000000001</v>
      </c>
      <c r="D32" s="94">
        <v>1.135</v>
      </c>
      <c r="E32" s="94">
        <v>1.1990000000000001</v>
      </c>
      <c r="F32" s="94">
        <v>1.268</v>
      </c>
      <c r="G32" s="94">
        <v>1.3440000000000001</v>
      </c>
    </row>
    <row r="33" spans="1:7" x14ac:dyDescent="0.25">
      <c r="A33" s="92">
        <v>6</v>
      </c>
      <c r="B33" s="94">
        <v>1.026</v>
      </c>
      <c r="C33" s="94">
        <v>1.081</v>
      </c>
      <c r="D33" s="94">
        <v>1.1399999999999999</v>
      </c>
      <c r="E33" s="94">
        <v>1.204</v>
      </c>
      <c r="F33" s="94">
        <v>1.274</v>
      </c>
      <c r="G33" s="94">
        <v>1.351</v>
      </c>
    </row>
    <row r="34" spans="1:7" x14ac:dyDescent="0.25">
      <c r="A34" s="92">
        <v>7</v>
      </c>
      <c r="B34" s="94">
        <v>1.03</v>
      </c>
      <c r="C34" s="94">
        <v>1.085</v>
      </c>
      <c r="D34" s="94">
        <v>1.145</v>
      </c>
      <c r="E34" s="94">
        <v>1.21</v>
      </c>
      <c r="F34" s="94">
        <v>1.2809999999999999</v>
      </c>
      <c r="G34" s="94">
        <v>1.3580000000000001</v>
      </c>
    </row>
    <row r="35" spans="1:7" x14ac:dyDescent="0.25">
      <c r="A35" s="92">
        <v>8</v>
      </c>
      <c r="B35" s="94">
        <v>1.0349999999999999</v>
      </c>
      <c r="C35" s="94">
        <v>1.0900000000000001</v>
      </c>
      <c r="D35" s="94">
        <v>1.1499999999999999</v>
      </c>
      <c r="E35" s="94">
        <v>1.2150000000000001</v>
      </c>
      <c r="F35" s="94">
        <v>1.2869999999999999</v>
      </c>
      <c r="G35" s="94">
        <v>1.365</v>
      </c>
    </row>
    <row r="36" spans="1:7" x14ac:dyDescent="0.25">
      <c r="A36" s="92">
        <v>9</v>
      </c>
      <c r="B36" s="94">
        <v>1.0389999999999999</v>
      </c>
      <c r="C36" s="94">
        <v>1.095</v>
      </c>
      <c r="D36" s="94">
        <v>1.155</v>
      </c>
      <c r="E36" s="94">
        <v>1.2210000000000001</v>
      </c>
      <c r="F36" s="94">
        <v>1.2929999999999999</v>
      </c>
      <c r="G36" s="94">
        <v>1.371</v>
      </c>
    </row>
    <row r="37" spans="1:7" x14ac:dyDescent="0.25">
      <c r="A37" s="92">
        <v>10</v>
      </c>
      <c r="B37" s="94">
        <v>1.044</v>
      </c>
      <c r="C37" s="94">
        <v>1.099</v>
      </c>
      <c r="D37" s="94">
        <v>1.1599999999999999</v>
      </c>
      <c r="E37" s="94">
        <v>1.2270000000000001</v>
      </c>
      <c r="F37" s="94">
        <v>1.2989999999999999</v>
      </c>
      <c r="G37" s="94">
        <v>1.3779999999999999</v>
      </c>
    </row>
    <row r="38" spans="1:7" x14ac:dyDescent="0.25">
      <c r="A38" s="92">
        <v>11</v>
      </c>
      <c r="B38" s="94">
        <v>1.048</v>
      </c>
      <c r="C38" s="94">
        <v>1.1040000000000001</v>
      </c>
      <c r="D38" s="94">
        <v>1.165</v>
      </c>
      <c r="E38" s="94">
        <v>1.232</v>
      </c>
      <c r="F38" s="94">
        <v>1.3049999999999999</v>
      </c>
      <c r="G38" s="94">
        <v>1.385</v>
      </c>
    </row>
    <row r="39" spans="1:7" x14ac:dyDescent="0.25">
      <c r="A39"/>
      <c r="B39"/>
    </row>
    <row r="40" spans="1:7" x14ac:dyDescent="0.25">
      <c r="A40"/>
      <c r="B40"/>
    </row>
    <row r="41" spans="1:7" x14ac:dyDescent="0.25">
      <c r="A41"/>
      <c r="B41"/>
    </row>
    <row r="42" spans="1:7" x14ac:dyDescent="0.25">
      <c r="A42"/>
      <c r="B42"/>
    </row>
    <row r="43" spans="1:7" x14ac:dyDescent="0.25">
      <c r="A43"/>
      <c r="B43"/>
    </row>
    <row r="44" spans="1:7" ht="39.6" customHeight="1" x14ac:dyDescent="0.25">
      <c r="A44"/>
      <c r="B44"/>
    </row>
    <row r="45" spans="1:7" x14ac:dyDescent="0.25">
      <c r="A45"/>
      <c r="B45"/>
    </row>
    <row r="46" spans="1:7" ht="27.6" customHeight="1" x14ac:dyDescent="0.25">
      <c r="A46"/>
      <c r="B46"/>
    </row>
    <row r="47" spans="1:7" x14ac:dyDescent="0.25">
      <c r="A47"/>
      <c r="B47"/>
    </row>
    <row r="48" spans="1:7"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8yKdXV4Ewtfzp3XkQj51WrJV/ljEbpTPoEu2BvI+h0HJgjKstJMfnp7s6I5DMhgYrCbhpHpELyDdW50YxlW8qA==" saltValue="0og376UTqcVc2BcO7A6f1Q==" spinCount="100000" sheet="1" objects="1" scenarios="1"/>
  <conditionalFormatting sqref="A6:A16">
    <cfRule type="expression" dxfId="705" priority="23" stopIfTrue="1">
      <formula>MOD(ROW(),2)=0</formula>
    </cfRule>
    <cfRule type="expression" dxfId="704" priority="24" stopIfTrue="1">
      <formula>MOD(ROW(),2)&lt;&gt;0</formula>
    </cfRule>
  </conditionalFormatting>
  <conditionalFormatting sqref="B6:G16 B26:G38 D17:G21">
    <cfRule type="expression" dxfId="703" priority="25" stopIfTrue="1">
      <formula>MOD(ROW(),2)=0</formula>
    </cfRule>
    <cfRule type="expression" dxfId="702" priority="26" stopIfTrue="1">
      <formula>MOD(ROW(),2)&lt;&gt;0</formula>
    </cfRule>
  </conditionalFormatting>
  <conditionalFormatting sqref="C17:C21">
    <cfRule type="expression" dxfId="701" priority="17" stopIfTrue="1">
      <formula>MOD(ROW(),2)=0</formula>
    </cfRule>
    <cfRule type="expression" dxfId="700" priority="18" stopIfTrue="1">
      <formula>MOD(ROW(),2)&lt;&gt;0</formula>
    </cfRule>
  </conditionalFormatting>
  <conditionalFormatting sqref="A17:A20">
    <cfRule type="expression" dxfId="699" priority="13" stopIfTrue="1">
      <formula>MOD(ROW(),2)=0</formula>
    </cfRule>
    <cfRule type="expression" dxfId="698" priority="14" stopIfTrue="1">
      <formula>MOD(ROW(),2)&lt;&gt;0</formula>
    </cfRule>
  </conditionalFormatting>
  <conditionalFormatting sqref="B17">
    <cfRule type="expression" dxfId="697" priority="15" stopIfTrue="1">
      <formula>MOD(ROW(),2)=0</formula>
    </cfRule>
    <cfRule type="expression" dxfId="696" priority="16" stopIfTrue="1">
      <formula>MOD(ROW(),2)&lt;&gt;0</formula>
    </cfRule>
  </conditionalFormatting>
  <conditionalFormatting sqref="A26:A38">
    <cfRule type="expression" dxfId="695" priority="9" stopIfTrue="1">
      <formula>MOD(ROW(),2)=0</formula>
    </cfRule>
    <cfRule type="expression" dxfId="694" priority="10" stopIfTrue="1">
      <formula>MOD(ROW(),2)&lt;&gt;0</formula>
    </cfRule>
  </conditionalFormatting>
  <conditionalFormatting sqref="B18:B21">
    <cfRule type="expression" dxfId="693" priority="7" stopIfTrue="1">
      <formula>MOD(ROW(),2)=0</formula>
    </cfRule>
    <cfRule type="expression" dxfId="692" priority="8" stopIfTrue="1">
      <formula>MOD(ROW(),2)&lt;&gt;0</formula>
    </cfRule>
  </conditionalFormatting>
  <conditionalFormatting sqref="A21">
    <cfRule type="expression" dxfId="691" priority="3" stopIfTrue="1">
      <formula>MOD(ROW(),2)=0</formula>
    </cfRule>
    <cfRule type="expression" dxfId="69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110"/>
  <dimension ref="A1:AQ65"/>
  <sheetViews>
    <sheetView showGridLines="0" zoomScale="85" zoomScaleNormal="85" workbookViewId="0">
      <selection activeCell="B22" sqref="B22"/>
    </sheetView>
  </sheetViews>
  <sheetFormatPr defaultColWidth="10" defaultRowHeight="13.2" x14ac:dyDescent="0.25"/>
  <cols>
    <col min="1" max="1" width="31.88671875" style="27" customWidth="1"/>
    <col min="2" max="43" width="22.88671875" style="27" customWidth="1"/>
    <col min="44" max="16384" width="10" style="27"/>
  </cols>
  <sheetData>
    <row r="1" spans="1:43" ht="21" x14ac:dyDescent="0.4">
      <c r="A1" s="40" t="s">
        <v>0</v>
      </c>
      <c r="B1" s="41"/>
      <c r="C1" s="41"/>
      <c r="D1" s="41"/>
      <c r="E1" s="41"/>
      <c r="F1" s="41"/>
      <c r="G1" s="41"/>
      <c r="H1" s="41"/>
      <c r="I1" s="41"/>
    </row>
    <row r="2" spans="1:43" ht="15.6" x14ac:dyDescent="0.3">
      <c r="A2" s="42" t="str">
        <f>IF(title="&gt; Enter workbook title here","Enter workbook title in Cover sheet",title)</f>
        <v>Fire_S - Consolidated Factor Spreadsheet</v>
      </c>
      <c r="B2" s="43"/>
      <c r="C2" s="43"/>
      <c r="D2" s="43"/>
      <c r="E2" s="43"/>
      <c r="F2" s="43"/>
      <c r="G2" s="43"/>
      <c r="H2" s="43"/>
      <c r="I2" s="43"/>
    </row>
    <row r="3" spans="1:43" ht="15.6" x14ac:dyDescent="0.3">
      <c r="A3" s="44" t="str">
        <f>TABLE_FACTOR_TYPE&amp;" - x-"&amp;TABLE_SERIES_NUMBER</f>
        <v>Pension Debit - x-323</v>
      </c>
      <c r="B3" s="43"/>
      <c r="C3" s="43"/>
      <c r="D3" s="43"/>
      <c r="E3" s="43"/>
      <c r="F3" s="43"/>
      <c r="G3" s="43"/>
      <c r="H3" s="43"/>
      <c r="I3" s="43"/>
    </row>
    <row r="4" spans="1:43" x14ac:dyDescent="0.25">
      <c r="A4" s="45"/>
    </row>
    <row r="6" spans="1:43" x14ac:dyDescent="0.25">
      <c r="A6" s="77" t="s">
        <v>573</v>
      </c>
      <c r="B6" s="79" t="s">
        <v>574</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row>
    <row r="7" spans="1:43" x14ac:dyDescent="0.25">
      <c r="A7" s="78" t="s">
        <v>575</v>
      </c>
      <c r="B7" s="80" t="s">
        <v>82</v>
      </c>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row>
    <row r="8" spans="1:43" x14ac:dyDescent="0.25">
      <c r="A8" s="78" t="s">
        <v>285</v>
      </c>
      <c r="B8" s="80">
        <v>1992</v>
      </c>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row>
    <row r="9" spans="1:43" x14ac:dyDescent="0.25">
      <c r="A9" s="78" t="s">
        <v>286</v>
      </c>
      <c r="B9" s="80" t="s">
        <v>420</v>
      </c>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row>
    <row r="10" spans="1:43" x14ac:dyDescent="0.25">
      <c r="A10" s="78" t="s">
        <v>6</v>
      </c>
      <c r="B10" s="80" t="s">
        <v>429</v>
      </c>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row>
    <row r="11" spans="1:43" x14ac:dyDescent="0.25">
      <c r="A11" s="78" t="s">
        <v>287</v>
      </c>
      <c r="B11" s="80" t="s">
        <v>422</v>
      </c>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row>
    <row r="12" spans="1:43" x14ac:dyDescent="0.25">
      <c r="A12" s="78" t="s">
        <v>288</v>
      </c>
      <c r="B12" s="80" t="s">
        <v>423</v>
      </c>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row>
    <row r="13" spans="1:43" hidden="1" x14ac:dyDescent="0.25">
      <c r="A13" s="78" t="s">
        <v>582</v>
      </c>
      <c r="B13" s="80">
        <v>2</v>
      </c>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row>
    <row r="14" spans="1:43" hidden="1" x14ac:dyDescent="0.25">
      <c r="A14" s="78" t="s">
        <v>290</v>
      </c>
      <c r="B14" s="80">
        <v>323</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row>
    <row r="15" spans="1:43" x14ac:dyDescent="0.25">
      <c r="A15" s="78" t="s">
        <v>585</v>
      </c>
      <c r="B15" s="80" t="s">
        <v>430</v>
      </c>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row>
    <row r="16" spans="1:43" x14ac:dyDescent="0.25">
      <c r="A16" s="78" t="s">
        <v>292</v>
      </c>
      <c r="B16" s="80" t="s">
        <v>431</v>
      </c>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row>
    <row r="17" spans="1:43" ht="39.6" x14ac:dyDescent="0.25">
      <c r="A17" s="78" t="s">
        <v>657</v>
      </c>
      <c r="B17" s="80" t="s">
        <v>374</v>
      </c>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row>
    <row r="18" spans="1:43" x14ac:dyDescent="0.25">
      <c r="A18" s="78" t="s">
        <v>589</v>
      </c>
      <c r="B18" s="87">
        <v>45070</v>
      </c>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row>
    <row r="19" spans="1:43" x14ac:dyDescent="0.25">
      <c r="A19" s="78" t="s">
        <v>295</v>
      </c>
      <c r="B19" s="87">
        <v>45014</v>
      </c>
      <c r="C19" s="80"/>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row>
    <row r="20" spans="1:43" x14ac:dyDescent="0.25">
      <c r="A20" s="78" t="s">
        <v>297</v>
      </c>
      <c r="B20" s="80" t="s">
        <v>310</v>
      </c>
      <c r="C20" s="80"/>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row>
    <row r="21" spans="1:43" x14ac:dyDescent="0.25">
      <c r="A21" s="168" t="s">
        <v>658</v>
      </c>
      <c r="B21" s="80" t="s">
        <v>309</v>
      </c>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row>
    <row r="23" spans="1:43" x14ac:dyDescent="0.25">
      <c r="B23" s="95" t="str">
        <f>HYPERLINK("#'Factor List'!A1","Back to Factor List")</f>
        <v>Back to Factor List</v>
      </c>
    </row>
    <row r="24" spans="1:43" x14ac:dyDescent="0.25">
      <c r="B24" s="95" t="str">
        <f>HYPERLINK("#'Assumptions'!A1","Assumptions")</f>
        <v>Assumptions</v>
      </c>
    </row>
    <row r="26" spans="1:43" x14ac:dyDescent="0.25">
      <c r="A26" s="91" t="s">
        <v>700</v>
      </c>
      <c r="B26" s="91">
        <v>18</v>
      </c>
      <c r="C26" s="91">
        <v>19</v>
      </c>
      <c r="D26" s="91">
        <v>20</v>
      </c>
      <c r="E26" s="91">
        <v>21</v>
      </c>
      <c r="F26" s="91">
        <v>22</v>
      </c>
      <c r="G26" s="91">
        <v>23</v>
      </c>
      <c r="H26" s="91">
        <v>24</v>
      </c>
      <c r="I26" s="91">
        <v>25</v>
      </c>
      <c r="J26" s="91">
        <v>26</v>
      </c>
      <c r="K26" s="91">
        <v>27</v>
      </c>
      <c r="L26" s="91">
        <v>28</v>
      </c>
      <c r="M26" s="91">
        <v>29</v>
      </c>
      <c r="N26" s="91">
        <v>30</v>
      </c>
      <c r="O26" s="91">
        <v>31</v>
      </c>
      <c r="P26" s="91">
        <v>32</v>
      </c>
      <c r="Q26" s="91">
        <v>33</v>
      </c>
      <c r="R26" s="91">
        <v>34</v>
      </c>
      <c r="S26" s="91">
        <v>35</v>
      </c>
      <c r="T26" s="91">
        <v>36</v>
      </c>
      <c r="U26" s="91">
        <v>37</v>
      </c>
      <c r="V26" s="91">
        <v>38</v>
      </c>
      <c r="W26" s="91">
        <v>39</v>
      </c>
      <c r="X26" s="91">
        <v>40</v>
      </c>
      <c r="Y26" s="91">
        <v>41</v>
      </c>
      <c r="Z26" s="91">
        <v>42</v>
      </c>
      <c r="AA26" s="91">
        <v>43</v>
      </c>
      <c r="AB26" s="91">
        <v>44</v>
      </c>
      <c r="AC26" s="91">
        <v>45</v>
      </c>
      <c r="AD26" s="91">
        <v>46</v>
      </c>
      <c r="AE26" s="91">
        <v>47</v>
      </c>
      <c r="AF26" s="91">
        <v>48</v>
      </c>
      <c r="AG26" s="91">
        <v>49</v>
      </c>
      <c r="AH26" s="91">
        <v>50</v>
      </c>
      <c r="AI26" s="91">
        <v>51</v>
      </c>
      <c r="AJ26" s="91">
        <v>52</v>
      </c>
      <c r="AK26" s="91">
        <v>53</v>
      </c>
      <c r="AL26" s="91">
        <v>54</v>
      </c>
      <c r="AM26" s="91">
        <v>55</v>
      </c>
      <c r="AN26" s="91">
        <v>56</v>
      </c>
      <c r="AO26" s="91">
        <v>57</v>
      </c>
      <c r="AP26" s="91">
        <v>58</v>
      </c>
      <c r="AQ26" s="91">
        <v>59</v>
      </c>
    </row>
    <row r="27" spans="1:43" x14ac:dyDescent="0.25">
      <c r="A27" s="92">
        <v>0</v>
      </c>
      <c r="B27" s="94">
        <v>0.26</v>
      </c>
      <c r="C27" s="94">
        <v>0.26600000000000001</v>
      </c>
      <c r="D27" s="94">
        <v>0.27200000000000002</v>
      </c>
      <c r="E27" s="94">
        <v>0.27900000000000003</v>
      </c>
      <c r="F27" s="94">
        <v>0.28499999999999998</v>
      </c>
      <c r="G27" s="94">
        <v>0.29199999999999998</v>
      </c>
      <c r="H27" s="94">
        <v>0.29899999999999999</v>
      </c>
      <c r="I27" s="94">
        <v>0.307</v>
      </c>
      <c r="J27" s="94">
        <v>0.314</v>
      </c>
      <c r="K27" s="94">
        <v>0.32200000000000001</v>
      </c>
      <c r="L27" s="94">
        <v>0.33100000000000002</v>
      </c>
      <c r="M27" s="94">
        <v>0.33900000000000002</v>
      </c>
      <c r="N27" s="94">
        <v>0.34799999999999998</v>
      </c>
      <c r="O27" s="94">
        <v>0.35799999999999998</v>
      </c>
      <c r="P27" s="94">
        <v>0.36699999999999999</v>
      </c>
      <c r="Q27" s="94">
        <v>0.378</v>
      </c>
      <c r="R27" s="94">
        <v>0.38800000000000001</v>
      </c>
      <c r="S27" s="94">
        <v>0.39900000000000002</v>
      </c>
      <c r="T27" s="94">
        <v>0.41099999999999998</v>
      </c>
      <c r="U27" s="94">
        <v>0.42299999999999999</v>
      </c>
      <c r="V27" s="94">
        <v>0.435</v>
      </c>
      <c r="W27" s="94">
        <v>0.44900000000000001</v>
      </c>
      <c r="X27" s="94">
        <v>0.46200000000000002</v>
      </c>
      <c r="Y27" s="94">
        <v>0.47699999999999998</v>
      </c>
      <c r="Z27" s="94">
        <v>0.49199999999999999</v>
      </c>
      <c r="AA27" s="94">
        <v>0.50800000000000001</v>
      </c>
      <c r="AB27" s="94">
        <v>0.52500000000000002</v>
      </c>
      <c r="AC27" s="94">
        <v>0.54300000000000004</v>
      </c>
      <c r="AD27" s="94">
        <v>0.56200000000000006</v>
      </c>
      <c r="AE27" s="94">
        <v>0.58199999999999996</v>
      </c>
      <c r="AF27" s="94">
        <v>0.60299999999999998</v>
      </c>
      <c r="AG27" s="94">
        <v>0.625</v>
      </c>
      <c r="AH27" s="94">
        <v>0.64900000000000002</v>
      </c>
      <c r="AI27" s="94">
        <v>0.67400000000000004</v>
      </c>
      <c r="AJ27" s="94">
        <v>0.70099999999999996</v>
      </c>
      <c r="AK27" s="94">
        <v>0.73</v>
      </c>
      <c r="AL27" s="94">
        <v>0.76100000000000001</v>
      </c>
      <c r="AM27" s="94">
        <v>0.79400000000000004</v>
      </c>
      <c r="AN27" s="94">
        <v>0.82899999999999996</v>
      </c>
      <c r="AO27" s="94">
        <v>0.86699999999999999</v>
      </c>
      <c r="AP27" s="94">
        <v>0.90800000000000003</v>
      </c>
      <c r="AQ27" s="94">
        <v>0.95199999999999996</v>
      </c>
    </row>
    <row r="28" spans="1:43" x14ac:dyDescent="0.25">
      <c r="A28" s="92">
        <v>1</v>
      </c>
      <c r="B28" s="94">
        <v>0.26</v>
      </c>
      <c r="C28" s="94">
        <v>0.26600000000000001</v>
      </c>
      <c r="D28" s="94">
        <v>0.27300000000000002</v>
      </c>
      <c r="E28" s="94">
        <v>0.27900000000000003</v>
      </c>
      <c r="F28" s="94">
        <v>0.28599999999999998</v>
      </c>
      <c r="G28" s="94">
        <v>0.29299999999999998</v>
      </c>
      <c r="H28" s="94">
        <v>0.3</v>
      </c>
      <c r="I28" s="94">
        <v>0.307</v>
      </c>
      <c r="J28" s="94">
        <v>0.315</v>
      </c>
      <c r="K28" s="94">
        <v>0.32300000000000001</v>
      </c>
      <c r="L28" s="94">
        <v>0.33100000000000002</v>
      </c>
      <c r="M28" s="94">
        <v>0.34</v>
      </c>
      <c r="N28" s="94">
        <v>0.34899999999999998</v>
      </c>
      <c r="O28" s="94">
        <v>0.35799999999999998</v>
      </c>
      <c r="P28" s="94">
        <v>0.36799999999999999</v>
      </c>
      <c r="Q28" s="94">
        <v>0.378</v>
      </c>
      <c r="R28" s="94">
        <v>0.38900000000000001</v>
      </c>
      <c r="S28" s="94">
        <v>0.4</v>
      </c>
      <c r="T28" s="94">
        <v>0.41199999999999998</v>
      </c>
      <c r="U28" s="94">
        <v>0.42399999999999999</v>
      </c>
      <c r="V28" s="94">
        <v>0.436</v>
      </c>
      <c r="W28" s="94">
        <v>0.45</v>
      </c>
      <c r="X28" s="94">
        <v>0.46400000000000002</v>
      </c>
      <c r="Y28" s="94">
        <v>0.47799999999999998</v>
      </c>
      <c r="Z28" s="94">
        <v>0.49399999999999999</v>
      </c>
      <c r="AA28" s="94">
        <v>0.51</v>
      </c>
      <c r="AB28" s="94">
        <v>0.52700000000000002</v>
      </c>
      <c r="AC28" s="94">
        <v>0.54500000000000004</v>
      </c>
      <c r="AD28" s="94">
        <v>0.56399999999999995</v>
      </c>
      <c r="AE28" s="94">
        <v>0.58399999999999996</v>
      </c>
      <c r="AF28" s="94">
        <v>0.60499999999999998</v>
      </c>
      <c r="AG28" s="94">
        <v>0.627</v>
      </c>
      <c r="AH28" s="94">
        <v>0.65100000000000002</v>
      </c>
      <c r="AI28" s="94">
        <v>0.67700000000000005</v>
      </c>
      <c r="AJ28" s="94">
        <v>0.70399999999999996</v>
      </c>
      <c r="AK28" s="94">
        <v>0.73299999999999998</v>
      </c>
      <c r="AL28" s="94">
        <v>0.76300000000000001</v>
      </c>
      <c r="AM28" s="94">
        <v>0.79700000000000004</v>
      </c>
      <c r="AN28" s="94">
        <v>0.83199999999999996</v>
      </c>
      <c r="AO28" s="94">
        <v>0.87</v>
      </c>
      <c r="AP28" s="94">
        <v>0.91200000000000003</v>
      </c>
      <c r="AQ28" s="94">
        <v>0.95599999999999996</v>
      </c>
    </row>
    <row r="29" spans="1:43" x14ac:dyDescent="0.25">
      <c r="A29" s="92">
        <v>2</v>
      </c>
      <c r="B29" s="94">
        <v>0.26100000000000001</v>
      </c>
      <c r="C29" s="94">
        <v>0.26700000000000002</v>
      </c>
      <c r="D29" s="94">
        <v>0.27300000000000002</v>
      </c>
      <c r="E29" s="94">
        <v>0.28000000000000003</v>
      </c>
      <c r="F29" s="94">
        <v>0.28599999999999998</v>
      </c>
      <c r="G29" s="94">
        <v>0.29299999999999998</v>
      </c>
      <c r="H29" s="94">
        <v>0.30099999999999999</v>
      </c>
      <c r="I29" s="94">
        <v>0.308</v>
      </c>
      <c r="J29" s="94">
        <v>0.316</v>
      </c>
      <c r="K29" s="94">
        <v>0.32400000000000001</v>
      </c>
      <c r="L29" s="94">
        <v>0.33200000000000002</v>
      </c>
      <c r="M29" s="94">
        <v>0.34100000000000003</v>
      </c>
      <c r="N29" s="94">
        <v>0.35</v>
      </c>
      <c r="O29" s="94">
        <v>0.35899999999999999</v>
      </c>
      <c r="P29" s="94">
        <v>0.36899999999999999</v>
      </c>
      <c r="Q29" s="94">
        <v>0.379</v>
      </c>
      <c r="R29" s="94">
        <v>0.39</v>
      </c>
      <c r="S29" s="94">
        <v>0.40100000000000002</v>
      </c>
      <c r="T29" s="94">
        <v>0.41299999999999998</v>
      </c>
      <c r="U29" s="94">
        <v>0.42499999999999999</v>
      </c>
      <c r="V29" s="94">
        <v>0.438</v>
      </c>
      <c r="W29" s="94">
        <v>0.45100000000000001</v>
      </c>
      <c r="X29" s="94">
        <v>0.46500000000000002</v>
      </c>
      <c r="Y29" s="94">
        <v>0.48</v>
      </c>
      <c r="Z29" s="94">
        <v>0.495</v>
      </c>
      <c r="AA29" s="94">
        <v>0.51100000000000001</v>
      </c>
      <c r="AB29" s="94">
        <v>0.52800000000000002</v>
      </c>
      <c r="AC29" s="94">
        <v>0.54600000000000004</v>
      </c>
      <c r="AD29" s="94">
        <v>0.56499999999999995</v>
      </c>
      <c r="AE29" s="94">
        <v>0.58499999999999996</v>
      </c>
      <c r="AF29" s="94">
        <v>0.60699999999999998</v>
      </c>
      <c r="AG29" s="94">
        <v>0.629</v>
      </c>
      <c r="AH29" s="94">
        <v>0.65300000000000002</v>
      </c>
      <c r="AI29" s="94">
        <v>0.67900000000000005</v>
      </c>
      <c r="AJ29" s="94">
        <v>0.70599999999999996</v>
      </c>
      <c r="AK29" s="94">
        <v>0.73499999999999999</v>
      </c>
      <c r="AL29" s="94">
        <v>0.76600000000000001</v>
      </c>
      <c r="AM29" s="94">
        <v>0.8</v>
      </c>
      <c r="AN29" s="94">
        <v>0.83499999999999996</v>
      </c>
      <c r="AO29" s="94">
        <v>0.874</v>
      </c>
      <c r="AP29" s="94">
        <v>0.91500000000000004</v>
      </c>
      <c r="AQ29" s="94">
        <v>0.96</v>
      </c>
    </row>
    <row r="30" spans="1:43" x14ac:dyDescent="0.25">
      <c r="A30" s="92">
        <v>3</v>
      </c>
      <c r="B30" s="94">
        <v>0.26100000000000001</v>
      </c>
      <c r="C30" s="94">
        <v>0.26700000000000002</v>
      </c>
      <c r="D30" s="94">
        <v>0.27400000000000002</v>
      </c>
      <c r="E30" s="94">
        <v>0.28000000000000003</v>
      </c>
      <c r="F30" s="94">
        <v>0.28699999999999998</v>
      </c>
      <c r="G30" s="94">
        <v>0.29399999999999998</v>
      </c>
      <c r="H30" s="94">
        <v>0.30099999999999999</v>
      </c>
      <c r="I30" s="94">
        <v>0.309</v>
      </c>
      <c r="J30" s="94">
        <v>0.316</v>
      </c>
      <c r="K30" s="94">
        <v>0.32500000000000001</v>
      </c>
      <c r="L30" s="94">
        <v>0.33300000000000002</v>
      </c>
      <c r="M30" s="94">
        <v>0.34200000000000003</v>
      </c>
      <c r="N30" s="94">
        <v>0.35099999999999998</v>
      </c>
      <c r="O30" s="94">
        <v>0.36</v>
      </c>
      <c r="P30" s="94">
        <v>0.37</v>
      </c>
      <c r="Q30" s="94">
        <v>0.38</v>
      </c>
      <c r="R30" s="94">
        <v>0.39100000000000001</v>
      </c>
      <c r="S30" s="94">
        <v>0.40200000000000002</v>
      </c>
      <c r="T30" s="94">
        <v>0.41399999999999998</v>
      </c>
      <c r="U30" s="94">
        <v>0.42599999999999999</v>
      </c>
      <c r="V30" s="94">
        <v>0.439</v>
      </c>
      <c r="W30" s="94">
        <v>0.45200000000000001</v>
      </c>
      <c r="X30" s="94">
        <v>0.46600000000000003</v>
      </c>
      <c r="Y30" s="94">
        <v>0.48099999999999998</v>
      </c>
      <c r="Z30" s="94">
        <v>0.496</v>
      </c>
      <c r="AA30" s="94">
        <v>0.51300000000000001</v>
      </c>
      <c r="AB30" s="94">
        <v>0.53</v>
      </c>
      <c r="AC30" s="94">
        <v>0.54800000000000004</v>
      </c>
      <c r="AD30" s="94">
        <v>0.56699999999999995</v>
      </c>
      <c r="AE30" s="94">
        <v>0.58699999999999997</v>
      </c>
      <c r="AF30" s="94">
        <v>0.60899999999999999</v>
      </c>
      <c r="AG30" s="94">
        <v>0.63100000000000001</v>
      </c>
      <c r="AH30" s="94">
        <v>0.65500000000000003</v>
      </c>
      <c r="AI30" s="94">
        <v>0.68100000000000005</v>
      </c>
      <c r="AJ30" s="94">
        <v>0.70899999999999996</v>
      </c>
      <c r="AK30" s="94">
        <v>0.73799999999999999</v>
      </c>
      <c r="AL30" s="94">
        <v>0.76900000000000002</v>
      </c>
      <c r="AM30" s="94">
        <v>0.80200000000000005</v>
      </c>
      <c r="AN30" s="94">
        <v>0.83799999999999997</v>
      </c>
      <c r="AO30" s="94">
        <v>0.877</v>
      </c>
      <c r="AP30" s="94">
        <v>0.91900000000000004</v>
      </c>
      <c r="AQ30" s="94">
        <v>0.96399999999999997</v>
      </c>
    </row>
    <row r="31" spans="1:43" x14ac:dyDescent="0.25">
      <c r="A31" s="92">
        <v>4</v>
      </c>
      <c r="B31" s="94">
        <v>0.26200000000000001</v>
      </c>
      <c r="C31" s="94">
        <v>0.26800000000000002</v>
      </c>
      <c r="D31" s="94">
        <v>0.27400000000000002</v>
      </c>
      <c r="E31" s="94">
        <v>0.28100000000000003</v>
      </c>
      <c r="F31" s="94">
        <v>0.28799999999999998</v>
      </c>
      <c r="G31" s="94">
        <v>0.29499999999999998</v>
      </c>
      <c r="H31" s="94">
        <v>0.30199999999999999</v>
      </c>
      <c r="I31" s="94">
        <v>0.309</v>
      </c>
      <c r="J31" s="94">
        <v>0.317</v>
      </c>
      <c r="K31" s="94">
        <v>0.32500000000000001</v>
      </c>
      <c r="L31" s="94">
        <v>0.33400000000000002</v>
      </c>
      <c r="M31" s="94">
        <v>0.34200000000000003</v>
      </c>
      <c r="N31" s="94">
        <v>0.35099999999999998</v>
      </c>
      <c r="O31" s="94">
        <v>0.36099999999999999</v>
      </c>
      <c r="P31" s="94">
        <v>0.371</v>
      </c>
      <c r="Q31" s="94">
        <v>0.38100000000000001</v>
      </c>
      <c r="R31" s="94">
        <v>0.39200000000000002</v>
      </c>
      <c r="S31" s="94">
        <v>0.40300000000000002</v>
      </c>
      <c r="T31" s="94">
        <v>0.41499999999999998</v>
      </c>
      <c r="U31" s="94">
        <v>0.42699999999999999</v>
      </c>
      <c r="V31" s="94">
        <v>0.44</v>
      </c>
      <c r="W31" s="94">
        <v>0.45300000000000001</v>
      </c>
      <c r="X31" s="94">
        <v>0.46700000000000003</v>
      </c>
      <c r="Y31" s="94">
        <v>0.48199999999999998</v>
      </c>
      <c r="Z31" s="94">
        <v>0.498</v>
      </c>
      <c r="AA31" s="94">
        <v>0.51400000000000001</v>
      </c>
      <c r="AB31" s="94">
        <v>0.53100000000000003</v>
      </c>
      <c r="AC31" s="94">
        <v>0.54900000000000004</v>
      </c>
      <c r="AD31" s="94">
        <v>0.56899999999999995</v>
      </c>
      <c r="AE31" s="94">
        <v>0.58899999999999997</v>
      </c>
      <c r="AF31" s="94">
        <v>0.61</v>
      </c>
      <c r="AG31" s="94">
        <v>0.63300000000000001</v>
      </c>
      <c r="AH31" s="94">
        <v>0.65800000000000003</v>
      </c>
      <c r="AI31" s="94">
        <v>0.68300000000000005</v>
      </c>
      <c r="AJ31" s="94">
        <v>0.71099999999999997</v>
      </c>
      <c r="AK31" s="94">
        <v>0.74</v>
      </c>
      <c r="AL31" s="94">
        <v>0.77200000000000002</v>
      </c>
      <c r="AM31" s="94">
        <v>0.80500000000000005</v>
      </c>
      <c r="AN31" s="94">
        <v>0.84199999999999997</v>
      </c>
      <c r="AO31" s="94">
        <v>0.88100000000000001</v>
      </c>
      <c r="AP31" s="94">
        <v>0.92300000000000004</v>
      </c>
      <c r="AQ31" s="94">
        <v>0.96799999999999997</v>
      </c>
    </row>
    <row r="32" spans="1:43" x14ac:dyDescent="0.25">
      <c r="A32" s="92">
        <v>5</v>
      </c>
      <c r="B32" s="94">
        <v>0.26200000000000001</v>
      </c>
      <c r="C32" s="94">
        <v>0.26800000000000002</v>
      </c>
      <c r="D32" s="94">
        <v>0.27500000000000002</v>
      </c>
      <c r="E32" s="94">
        <v>0.28100000000000003</v>
      </c>
      <c r="F32" s="94">
        <v>0.28799999999999998</v>
      </c>
      <c r="G32" s="94">
        <v>0.29499999999999998</v>
      </c>
      <c r="H32" s="94">
        <v>0.30199999999999999</v>
      </c>
      <c r="I32" s="94">
        <v>0.31</v>
      </c>
      <c r="J32" s="94">
        <v>0.318</v>
      </c>
      <c r="K32" s="94">
        <v>0.32600000000000001</v>
      </c>
      <c r="L32" s="94">
        <v>0.33400000000000002</v>
      </c>
      <c r="M32" s="94">
        <v>0.34300000000000003</v>
      </c>
      <c r="N32" s="94">
        <v>0.35199999999999998</v>
      </c>
      <c r="O32" s="94">
        <v>0.36199999999999999</v>
      </c>
      <c r="P32" s="94">
        <v>0.372</v>
      </c>
      <c r="Q32" s="94">
        <v>0.38200000000000001</v>
      </c>
      <c r="R32" s="94">
        <v>0.39300000000000002</v>
      </c>
      <c r="S32" s="94">
        <v>0.40400000000000003</v>
      </c>
      <c r="T32" s="94">
        <v>0.41599999999999998</v>
      </c>
      <c r="U32" s="94">
        <v>0.42799999999999999</v>
      </c>
      <c r="V32" s="94">
        <v>0.441</v>
      </c>
      <c r="W32" s="94">
        <v>0.45400000000000001</v>
      </c>
      <c r="X32" s="94">
        <v>0.46800000000000003</v>
      </c>
      <c r="Y32" s="94">
        <v>0.48299999999999998</v>
      </c>
      <c r="Z32" s="94">
        <v>0.499</v>
      </c>
      <c r="AA32" s="94">
        <v>0.51500000000000001</v>
      </c>
      <c r="AB32" s="94">
        <v>0.53300000000000003</v>
      </c>
      <c r="AC32" s="94">
        <v>0.55100000000000005</v>
      </c>
      <c r="AD32" s="94">
        <v>0.56999999999999995</v>
      </c>
      <c r="AE32" s="94">
        <v>0.59099999999999997</v>
      </c>
      <c r="AF32" s="94">
        <v>0.61199999999999999</v>
      </c>
      <c r="AG32" s="94">
        <v>0.63500000000000001</v>
      </c>
      <c r="AH32" s="94">
        <v>0.66</v>
      </c>
      <c r="AI32" s="94">
        <v>0.68600000000000005</v>
      </c>
      <c r="AJ32" s="94">
        <v>0.71299999999999997</v>
      </c>
      <c r="AK32" s="94">
        <v>0.74299999999999999</v>
      </c>
      <c r="AL32" s="94">
        <v>0.77400000000000002</v>
      </c>
      <c r="AM32" s="94">
        <v>0.80800000000000005</v>
      </c>
      <c r="AN32" s="94">
        <v>0.84499999999999997</v>
      </c>
      <c r="AO32" s="94">
        <v>0.88400000000000001</v>
      </c>
      <c r="AP32" s="94">
        <v>0.92600000000000005</v>
      </c>
      <c r="AQ32" s="94">
        <v>0.97199999999999998</v>
      </c>
    </row>
    <row r="33" spans="1:43" x14ac:dyDescent="0.25">
      <c r="A33" s="92">
        <v>6</v>
      </c>
      <c r="B33" s="94">
        <v>0.26300000000000001</v>
      </c>
      <c r="C33" s="94">
        <v>0.26900000000000002</v>
      </c>
      <c r="D33" s="94">
        <v>0.27500000000000002</v>
      </c>
      <c r="E33" s="94">
        <v>0.28199999999999997</v>
      </c>
      <c r="F33" s="94">
        <v>0.28899999999999998</v>
      </c>
      <c r="G33" s="94">
        <v>0.29599999999999999</v>
      </c>
      <c r="H33" s="94">
        <v>0.30299999999999999</v>
      </c>
      <c r="I33" s="94">
        <v>0.311</v>
      </c>
      <c r="J33" s="94">
        <v>0.318</v>
      </c>
      <c r="K33" s="94">
        <v>0.32700000000000001</v>
      </c>
      <c r="L33" s="94">
        <v>0.33500000000000002</v>
      </c>
      <c r="M33" s="94">
        <v>0.34399999999999997</v>
      </c>
      <c r="N33" s="94">
        <v>0.35299999999999998</v>
      </c>
      <c r="O33" s="94">
        <v>0.36299999999999999</v>
      </c>
      <c r="P33" s="94">
        <v>0.372</v>
      </c>
      <c r="Q33" s="94">
        <v>0.38300000000000001</v>
      </c>
      <c r="R33" s="94">
        <v>0.39400000000000002</v>
      </c>
      <c r="S33" s="94">
        <v>0.40500000000000003</v>
      </c>
      <c r="T33" s="94">
        <v>0.41699999999999998</v>
      </c>
      <c r="U33" s="94">
        <v>0.42899999999999999</v>
      </c>
      <c r="V33" s="94">
        <v>0.442</v>
      </c>
      <c r="W33" s="94">
        <v>0.45500000000000002</v>
      </c>
      <c r="X33" s="94">
        <v>0.47</v>
      </c>
      <c r="Y33" s="94">
        <v>0.48499999999999999</v>
      </c>
      <c r="Z33" s="94">
        <v>0.5</v>
      </c>
      <c r="AA33" s="94">
        <v>0.51700000000000002</v>
      </c>
      <c r="AB33" s="94">
        <v>0.53400000000000003</v>
      </c>
      <c r="AC33" s="94">
        <v>0.55300000000000005</v>
      </c>
      <c r="AD33" s="94">
        <v>0.57199999999999995</v>
      </c>
      <c r="AE33" s="94">
        <v>0.59199999999999997</v>
      </c>
      <c r="AF33" s="94">
        <v>0.61399999999999999</v>
      </c>
      <c r="AG33" s="94">
        <v>0.63700000000000001</v>
      </c>
      <c r="AH33" s="94">
        <v>0.66200000000000003</v>
      </c>
      <c r="AI33" s="94">
        <v>0.68799999999999994</v>
      </c>
      <c r="AJ33" s="94">
        <v>0.71599999999999997</v>
      </c>
      <c r="AK33" s="94">
        <v>0.745</v>
      </c>
      <c r="AL33" s="94">
        <v>0.77700000000000002</v>
      </c>
      <c r="AM33" s="94">
        <v>0.81100000000000005</v>
      </c>
      <c r="AN33" s="94">
        <v>0.84799999999999998</v>
      </c>
      <c r="AO33" s="94">
        <v>0.88700000000000001</v>
      </c>
      <c r="AP33" s="94">
        <v>0.93</v>
      </c>
      <c r="AQ33" s="94">
        <v>0.97599999999999998</v>
      </c>
    </row>
    <row r="34" spans="1:43" x14ac:dyDescent="0.25">
      <c r="A34" s="92">
        <v>7</v>
      </c>
      <c r="B34" s="94">
        <v>0.26300000000000001</v>
      </c>
      <c r="C34" s="94">
        <v>0.27</v>
      </c>
      <c r="D34" s="94">
        <v>0.27600000000000002</v>
      </c>
      <c r="E34" s="94">
        <v>0.28199999999999997</v>
      </c>
      <c r="F34" s="94">
        <v>0.28899999999999998</v>
      </c>
      <c r="G34" s="94">
        <v>0.29599999999999999</v>
      </c>
      <c r="H34" s="94">
        <v>0.30399999999999999</v>
      </c>
      <c r="I34" s="94">
        <v>0.311</v>
      </c>
      <c r="J34" s="94">
        <v>0.31900000000000001</v>
      </c>
      <c r="K34" s="94">
        <v>0.32700000000000001</v>
      </c>
      <c r="L34" s="94">
        <v>0.33600000000000002</v>
      </c>
      <c r="M34" s="94">
        <v>0.34499999999999997</v>
      </c>
      <c r="N34" s="94">
        <v>0.35399999999999998</v>
      </c>
      <c r="O34" s="94">
        <v>0.36299999999999999</v>
      </c>
      <c r="P34" s="94">
        <v>0.373</v>
      </c>
      <c r="Q34" s="94">
        <v>0.38400000000000001</v>
      </c>
      <c r="R34" s="94">
        <v>0.39500000000000002</v>
      </c>
      <c r="S34" s="94">
        <v>0.40600000000000003</v>
      </c>
      <c r="T34" s="94">
        <v>0.41799999999999998</v>
      </c>
      <c r="U34" s="94">
        <v>0.43</v>
      </c>
      <c r="V34" s="94">
        <v>0.443</v>
      </c>
      <c r="W34" s="94">
        <v>0.45700000000000002</v>
      </c>
      <c r="X34" s="94">
        <v>0.47099999999999997</v>
      </c>
      <c r="Y34" s="94">
        <v>0.48599999999999999</v>
      </c>
      <c r="Z34" s="94">
        <v>0.502</v>
      </c>
      <c r="AA34" s="94">
        <v>0.51800000000000002</v>
      </c>
      <c r="AB34" s="94">
        <v>0.53600000000000003</v>
      </c>
      <c r="AC34" s="94">
        <v>0.55400000000000005</v>
      </c>
      <c r="AD34" s="94">
        <v>0.57399999999999995</v>
      </c>
      <c r="AE34" s="94">
        <v>0.59399999999999997</v>
      </c>
      <c r="AF34" s="94">
        <v>0.61599999999999999</v>
      </c>
      <c r="AG34" s="94">
        <v>0.63900000000000001</v>
      </c>
      <c r="AH34" s="94">
        <v>0.66400000000000003</v>
      </c>
      <c r="AI34" s="94">
        <v>0.69</v>
      </c>
      <c r="AJ34" s="94">
        <v>0.71799999999999997</v>
      </c>
      <c r="AK34" s="94">
        <v>0.748</v>
      </c>
      <c r="AL34" s="94">
        <v>0.78</v>
      </c>
      <c r="AM34" s="94">
        <v>0.81399999999999995</v>
      </c>
      <c r="AN34" s="94">
        <v>0.85099999999999998</v>
      </c>
      <c r="AO34" s="94">
        <v>0.89100000000000001</v>
      </c>
      <c r="AP34" s="94">
        <v>0.93400000000000005</v>
      </c>
      <c r="AQ34" s="94">
        <v>0.98</v>
      </c>
    </row>
    <row r="35" spans="1:43" x14ac:dyDescent="0.25">
      <c r="A35" s="92">
        <v>8</v>
      </c>
      <c r="B35" s="94">
        <v>0.26400000000000001</v>
      </c>
      <c r="C35" s="94">
        <v>0.27</v>
      </c>
      <c r="D35" s="94">
        <v>0.27600000000000002</v>
      </c>
      <c r="E35" s="94">
        <v>0.28299999999999997</v>
      </c>
      <c r="F35" s="94">
        <v>0.28999999999999998</v>
      </c>
      <c r="G35" s="94">
        <v>0.29699999999999999</v>
      </c>
      <c r="H35" s="94">
        <v>0.30399999999999999</v>
      </c>
      <c r="I35" s="94">
        <v>0.312</v>
      </c>
      <c r="J35" s="94">
        <v>0.32</v>
      </c>
      <c r="K35" s="94">
        <v>0.32800000000000001</v>
      </c>
      <c r="L35" s="94">
        <v>0.33600000000000002</v>
      </c>
      <c r="M35" s="94">
        <v>0.34499999999999997</v>
      </c>
      <c r="N35" s="94">
        <v>0.35499999999999998</v>
      </c>
      <c r="O35" s="94">
        <v>0.36399999999999999</v>
      </c>
      <c r="P35" s="94">
        <v>0.374</v>
      </c>
      <c r="Q35" s="94">
        <v>0.38500000000000001</v>
      </c>
      <c r="R35" s="94">
        <v>0.39500000000000002</v>
      </c>
      <c r="S35" s="94">
        <v>0.40699999999999997</v>
      </c>
      <c r="T35" s="94">
        <v>0.41899999999999998</v>
      </c>
      <c r="U35" s="94">
        <v>0.43099999999999999</v>
      </c>
      <c r="V35" s="94">
        <v>0.44400000000000001</v>
      </c>
      <c r="W35" s="94">
        <v>0.45800000000000002</v>
      </c>
      <c r="X35" s="94">
        <v>0.47199999999999998</v>
      </c>
      <c r="Y35" s="94">
        <v>0.48699999999999999</v>
      </c>
      <c r="Z35" s="94">
        <v>0.503</v>
      </c>
      <c r="AA35" s="94">
        <v>0.52</v>
      </c>
      <c r="AB35" s="94">
        <v>0.53700000000000003</v>
      </c>
      <c r="AC35" s="94">
        <v>0.55600000000000005</v>
      </c>
      <c r="AD35" s="94">
        <v>0.57499999999999996</v>
      </c>
      <c r="AE35" s="94">
        <v>0.59599999999999997</v>
      </c>
      <c r="AF35" s="94">
        <v>0.61799999999999999</v>
      </c>
      <c r="AG35" s="94">
        <v>0.64100000000000001</v>
      </c>
      <c r="AH35" s="94">
        <v>0.66600000000000004</v>
      </c>
      <c r="AI35" s="94">
        <v>0.69199999999999995</v>
      </c>
      <c r="AJ35" s="94">
        <v>0.72</v>
      </c>
      <c r="AK35" s="94">
        <v>0.751</v>
      </c>
      <c r="AL35" s="94">
        <v>0.78300000000000003</v>
      </c>
      <c r="AM35" s="94">
        <v>0.81699999999999995</v>
      </c>
      <c r="AN35" s="94">
        <v>0.85399999999999998</v>
      </c>
      <c r="AO35" s="94">
        <v>0.89400000000000002</v>
      </c>
      <c r="AP35" s="94">
        <v>0.93700000000000006</v>
      </c>
      <c r="AQ35" s="94">
        <v>0.98399999999999999</v>
      </c>
    </row>
    <row r="36" spans="1:43" x14ac:dyDescent="0.25">
      <c r="A36" s="92">
        <v>9</v>
      </c>
      <c r="B36" s="94">
        <v>0.26400000000000001</v>
      </c>
      <c r="C36" s="94">
        <v>0.27100000000000002</v>
      </c>
      <c r="D36" s="94">
        <v>0.27700000000000002</v>
      </c>
      <c r="E36" s="94">
        <v>0.28399999999999997</v>
      </c>
      <c r="F36" s="94">
        <v>0.28999999999999998</v>
      </c>
      <c r="G36" s="94">
        <v>0.29799999999999999</v>
      </c>
      <c r="H36" s="94">
        <v>0.30499999999999999</v>
      </c>
      <c r="I36" s="94">
        <v>0.313</v>
      </c>
      <c r="J36" s="94">
        <v>0.32</v>
      </c>
      <c r="K36" s="94">
        <v>0.32900000000000001</v>
      </c>
      <c r="L36" s="94">
        <v>0.33700000000000002</v>
      </c>
      <c r="M36" s="94">
        <v>0.34599999999999997</v>
      </c>
      <c r="N36" s="94">
        <v>0.35499999999999998</v>
      </c>
      <c r="O36" s="94">
        <v>0.36499999999999999</v>
      </c>
      <c r="P36" s="94">
        <v>0.375</v>
      </c>
      <c r="Q36" s="94">
        <v>0.38500000000000001</v>
      </c>
      <c r="R36" s="94">
        <v>0.39600000000000002</v>
      </c>
      <c r="S36" s="94">
        <v>0.40799999999999997</v>
      </c>
      <c r="T36" s="94">
        <v>0.42</v>
      </c>
      <c r="U36" s="94">
        <v>0.432</v>
      </c>
      <c r="V36" s="94">
        <v>0.44500000000000001</v>
      </c>
      <c r="W36" s="94">
        <v>0.45900000000000002</v>
      </c>
      <c r="X36" s="94">
        <v>0.47299999999999998</v>
      </c>
      <c r="Y36" s="94">
        <v>0.48799999999999999</v>
      </c>
      <c r="Z36" s="94">
        <v>0.504</v>
      </c>
      <c r="AA36" s="94">
        <v>0.52100000000000002</v>
      </c>
      <c r="AB36" s="94">
        <v>0.53900000000000003</v>
      </c>
      <c r="AC36" s="94">
        <v>0.55700000000000005</v>
      </c>
      <c r="AD36" s="94">
        <v>0.57699999999999996</v>
      </c>
      <c r="AE36" s="94">
        <v>0.59799999999999998</v>
      </c>
      <c r="AF36" s="94">
        <v>0.62</v>
      </c>
      <c r="AG36" s="94">
        <v>0.64300000000000002</v>
      </c>
      <c r="AH36" s="94">
        <v>0.66800000000000004</v>
      </c>
      <c r="AI36" s="94">
        <v>0.69499999999999995</v>
      </c>
      <c r="AJ36" s="94">
        <v>0.72299999999999998</v>
      </c>
      <c r="AK36" s="94">
        <v>0.753</v>
      </c>
      <c r="AL36" s="94">
        <v>0.78500000000000003</v>
      </c>
      <c r="AM36" s="94">
        <v>0.82</v>
      </c>
      <c r="AN36" s="94">
        <v>0.85699999999999998</v>
      </c>
      <c r="AO36" s="94">
        <v>0.89800000000000002</v>
      </c>
      <c r="AP36" s="94">
        <v>0.94099999999999995</v>
      </c>
      <c r="AQ36" s="94">
        <v>0.98799999999999999</v>
      </c>
    </row>
    <row r="37" spans="1:43" x14ac:dyDescent="0.25">
      <c r="A37" s="92">
        <v>10</v>
      </c>
      <c r="B37" s="94">
        <v>0.26500000000000001</v>
      </c>
      <c r="C37" s="94">
        <v>0.27100000000000002</v>
      </c>
      <c r="D37" s="94">
        <v>0.27700000000000002</v>
      </c>
      <c r="E37" s="94">
        <v>0.28399999999999997</v>
      </c>
      <c r="F37" s="94">
        <v>0.29099999999999998</v>
      </c>
      <c r="G37" s="94">
        <v>0.29799999999999999</v>
      </c>
      <c r="H37" s="94">
        <v>0.30599999999999999</v>
      </c>
      <c r="I37" s="94">
        <v>0.313</v>
      </c>
      <c r="J37" s="94">
        <v>0.32100000000000001</v>
      </c>
      <c r="K37" s="94">
        <v>0.32900000000000001</v>
      </c>
      <c r="L37" s="94">
        <v>0.33800000000000002</v>
      </c>
      <c r="M37" s="94">
        <v>0.34699999999999998</v>
      </c>
      <c r="N37" s="94">
        <v>0.35599999999999998</v>
      </c>
      <c r="O37" s="94">
        <v>0.36599999999999999</v>
      </c>
      <c r="P37" s="94">
        <v>0.376</v>
      </c>
      <c r="Q37" s="94">
        <v>0.38600000000000001</v>
      </c>
      <c r="R37" s="94">
        <v>0.39700000000000002</v>
      </c>
      <c r="S37" s="94">
        <v>0.40899999999999997</v>
      </c>
      <c r="T37" s="94">
        <v>0.42099999999999999</v>
      </c>
      <c r="U37" s="94">
        <v>0.433</v>
      </c>
      <c r="V37" s="94">
        <v>0.44600000000000001</v>
      </c>
      <c r="W37" s="94">
        <v>0.46</v>
      </c>
      <c r="X37" s="94">
        <v>0.47499999999999998</v>
      </c>
      <c r="Y37" s="94">
        <v>0.49</v>
      </c>
      <c r="Z37" s="94">
        <v>0.50600000000000001</v>
      </c>
      <c r="AA37" s="94">
        <v>0.52200000000000002</v>
      </c>
      <c r="AB37" s="94">
        <v>0.54</v>
      </c>
      <c r="AC37" s="94">
        <v>0.55900000000000005</v>
      </c>
      <c r="AD37" s="94">
        <v>0.57899999999999996</v>
      </c>
      <c r="AE37" s="94">
        <v>0.59899999999999998</v>
      </c>
      <c r="AF37" s="94">
        <v>0.622</v>
      </c>
      <c r="AG37" s="94">
        <v>0.64500000000000002</v>
      </c>
      <c r="AH37" s="94">
        <v>0.67</v>
      </c>
      <c r="AI37" s="94">
        <v>0.69699999999999995</v>
      </c>
      <c r="AJ37" s="94">
        <v>0.72499999999999998</v>
      </c>
      <c r="AK37" s="94">
        <v>0.75600000000000001</v>
      </c>
      <c r="AL37" s="94">
        <v>0.78800000000000003</v>
      </c>
      <c r="AM37" s="94">
        <v>0.82299999999999995</v>
      </c>
      <c r="AN37" s="94">
        <v>0.86099999999999999</v>
      </c>
      <c r="AO37" s="94">
        <v>0.90100000000000002</v>
      </c>
      <c r="AP37" s="94">
        <v>0.94499999999999995</v>
      </c>
      <c r="AQ37" s="94">
        <v>0.99199999999999999</v>
      </c>
    </row>
    <row r="38" spans="1:43" x14ac:dyDescent="0.25">
      <c r="A38" s="92">
        <v>11</v>
      </c>
      <c r="B38" s="94">
        <v>0.26500000000000001</v>
      </c>
      <c r="C38" s="94">
        <v>0.27200000000000002</v>
      </c>
      <c r="D38" s="94">
        <v>0.27800000000000002</v>
      </c>
      <c r="E38" s="94">
        <v>0.28499999999999998</v>
      </c>
      <c r="F38" s="94">
        <v>0.29199999999999998</v>
      </c>
      <c r="G38" s="94">
        <v>0.29899999999999999</v>
      </c>
      <c r="H38" s="94">
        <v>0.30599999999999999</v>
      </c>
      <c r="I38" s="94">
        <v>0.314</v>
      </c>
      <c r="J38" s="94">
        <v>0.32200000000000001</v>
      </c>
      <c r="K38" s="94">
        <v>0.33</v>
      </c>
      <c r="L38" s="94">
        <v>0.33900000000000002</v>
      </c>
      <c r="M38" s="94">
        <v>0.34799999999999998</v>
      </c>
      <c r="N38" s="94">
        <v>0.35699999999999998</v>
      </c>
      <c r="O38" s="94">
        <v>0.36699999999999999</v>
      </c>
      <c r="P38" s="94">
        <v>0.377</v>
      </c>
      <c r="Q38" s="94">
        <v>0.38700000000000001</v>
      </c>
      <c r="R38" s="94">
        <v>0.39800000000000002</v>
      </c>
      <c r="S38" s="94">
        <v>0.41</v>
      </c>
      <c r="T38" s="94">
        <v>0.42199999999999999</v>
      </c>
      <c r="U38" s="94">
        <v>0.434</v>
      </c>
      <c r="V38" s="94">
        <v>0.44700000000000001</v>
      </c>
      <c r="W38" s="94">
        <v>0.46100000000000002</v>
      </c>
      <c r="X38" s="94">
        <v>0.47599999999999998</v>
      </c>
      <c r="Y38" s="94">
        <v>0.49099999999999999</v>
      </c>
      <c r="Z38" s="94">
        <v>0.50700000000000001</v>
      </c>
      <c r="AA38" s="94">
        <v>0.52400000000000002</v>
      </c>
      <c r="AB38" s="94">
        <v>0.54200000000000004</v>
      </c>
      <c r="AC38" s="94">
        <v>0.56000000000000005</v>
      </c>
      <c r="AD38" s="94">
        <v>0.57999999999999996</v>
      </c>
      <c r="AE38" s="94">
        <v>0.60099999999999998</v>
      </c>
      <c r="AF38" s="94">
        <v>0.624</v>
      </c>
      <c r="AG38" s="94">
        <v>0.64700000000000002</v>
      </c>
      <c r="AH38" s="94">
        <v>0.67200000000000004</v>
      </c>
      <c r="AI38" s="94">
        <v>0.69899999999999995</v>
      </c>
      <c r="AJ38" s="94">
        <v>0.72799999999999998</v>
      </c>
      <c r="AK38" s="94">
        <v>0.75800000000000001</v>
      </c>
      <c r="AL38" s="94">
        <v>0.79100000000000004</v>
      </c>
      <c r="AM38" s="94">
        <v>0.82599999999999996</v>
      </c>
      <c r="AN38" s="94">
        <v>0.86399999999999999</v>
      </c>
      <c r="AO38" s="94">
        <v>0.90400000000000003</v>
      </c>
      <c r="AP38" s="94">
        <v>0.94799999999999995</v>
      </c>
      <c r="AQ38" s="94">
        <v>0.996</v>
      </c>
    </row>
    <row r="39" spans="1:43" x14ac:dyDescent="0.25">
      <c r="A39"/>
      <c r="B39"/>
    </row>
    <row r="40" spans="1:43" x14ac:dyDescent="0.25">
      <c r="A40"/>
      <c r="B40"/>
    </row>
    <row r="41" spans="1:43" x14ac:dyDescent="0.25">
      <c r="A41"/>
      <c r="B41"/>
    </row>
    <row r="42" spans="1:43" x14ac:dyDescent="0.25">
      <c r="A42"/>
      <c r="B42"/>
    </row>
    <row r="43" spans="1:43" x14ac:dyDescent="0.25">
      <c r="A43"/>
      <c r="B43"/>
    </row>
    <row r="44" spans="1:43" ht="39.6" customHeight="1" x14ac:dyDescent="0.25">
      <c r="A44"/>
      <c r="B44"/>
    </row>
    <row r="45" spans="1:43" x14ac:dyDescent="0.25">
      <c r="A45"/>
      <c r="B45"/>
    </row>
    <row r="46" spans="1:43" ht="27.6" customHeight="1" x14ac:dyDescent="0.25">
      <c r="A46"/>
      <c r="B46"/>
    </row>
    <row r="47" spans="1:43" x14ac:dyDescent="0.25">
      <c r="A47"/>
      <c r="B47"/>
    </row>
    <row r="48" spans="1:43"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3Z6kWaZqs5MQpnnUqUK/5nESGPrzC7DPUWL5DwEwTALyWX7FXvnOBGUEvGdXpY1UirAwGIBCniS4BxGJrv9Kw==" saltValue="tTSFpsHiOKWcM9v0wEOUoQ==" spinCount="100000" sheet="1" objects="1" scenarios="1"/>
  <conditionalFormatting sqref="A6:A16">
    <cfRule type="expression" dxfId="689" priority="23" stopIfTrue="1">
      <formula>MOD(ROW(),2)=0</formula>
    </cfRule>
    <cfRule type="expression" dxfId="688" priority="24" stopIfTrue="1">
      <formula>MOD(ROW(),2)&lt;&gt;0</formula>
    </cfRule>
  </conditionalFormatting>
  <conditionalFormatting sqref="B6:AQ16 B26:AQ38 D17:AQ21">
    <cfRule type="expression" dxfId="687" priority="25" stopIfTrue="1">
      <formula>MOD(ROW(),2)=0</formula>
    </cfRule>
    <cfRule type="expression" dxfId="686" priority="26" stopIfTrue="1">
      <formula>MOD(ROW(),2)&lt;&gt;0</formula>
    </cfRule>
  </conditionalFormatting>
  <conditionalFormatting sqref="C17:C21">
    <cfRule type="expression" dxfId="685" priority="17" stopIfTrue="1">
      <formula>MOD(ROW(),2)=0</formula>
    </cfRule>
    <cfRule type="expression" dxfId="684" priority="18" stopIfTrue="1">
      <formula>MOD(ROW(),2)&lt;&gt;0</formula>
    </cfRule>
  </conditionalFormatting>
  <conditionalFormatting sqref="A17:A20">
    <cfRule type="expression" dxfId="683" priority="13" stopIfTrue="1">
      <formula>MOD(ROW(),2)=0</formula>
    </cfRule>
    <cfRule type="expression" dxfId="682" priority="14" stopIfTrue="1">
      <formula>MOD(ROW(),2)&lt;&gt;0</formula>
    </cfRule>
  </conditionalFormatting>
  <conditionalFormatting sqref="B17">
    <cfRule type="expression" dxfId="681" priority="15" stopIfTrue="1">
      <formula>MOD(ROW(),2)=0</formula>
    </cfRule>
    <cfRule type="expression" dxfId="680" priority="16" stopIfTrue="1">
      <formula>MOD(ROW(),2)&lt;&gt;0</formula>
    </cfRule>
  </conditionalFormatting>
  <conditionalFormatting sqref="A26:A38">
    <cfRule type="expression" dxfId="679" priority="9" stopIfTrue="1">
      <formula>MOD(ROW(),2)=0</formula>
    </cfRule>
    <cfRule type="expression" dxfId="678" priority="10" stopIfTrue="1">
      <formula>MOD(ROW(),2)&lt;&gt;0</formula>
    </cfRule>
  </conditionalFormatting>
  <conditionalFormatting sqref="B18:B21">
    <cfRule type="expression" dxfId="677" priority="7" stopIfTrue="1">
      <formula>MOD(ROW(),2)=0</formula>
    </cfRule>
    <cfRule type="expression" dxfId="676" priority="8" stopIfTrue="1">
      <formula>MOD(ROW(),2)&lt;&gt;0</formula>
    </cfRule>
  </conditionalFormatting>
  <conditionalFormatting sqref="A21">
    <cfRule type="expression" dxfId="675" priority="3" stopIfTrue="1">
      <formula>MOD(ROW(),2)=0</formula>
    </cfRule>
    <cfRule type="expression" dxfId="67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111"/>
  <dimension ref="A1:K65"/>
  <sheetViews>
    <sheetView showGridLines="0" zoomScale="85" zoomScaleNormal="85" workbookViewId="0">
      <selection activeCell="B22" sqref="B22"/>
    </sheetView>
  </sheetViews>
  <sheetFormatPr defaultColWidth="10" defaultRowHeight="13.2" x14ac:dyDescent="0.25"/>
  <cols>
    <col min="1" max="1" width="31.88671875" style="27" customWidth="1"/>
    <col min="2" max="11" width="22.88671875" style="27" customWidth="1"/>
    <col min="12" max="16384" width="10" style="27"/>
  </cols>
  <sheetData>
    <row r="1" spans="1:11" ht="21" x14ac:dyDescent="0.4">
      <c r="A1" s="40" t="s">
        <v>0</v>
      </c>
      <c r="B1" s="41"/>
      <c r="C1" s="41"/>
      <c r="D1" s="41"/>
      <c r="E1" s="41"/>
      <c r="F1" s="41"/>
      <c r="G1" s="41"/>
      <c r="H1" s="41"/>
      <c r="I1" s="41"/>
    </row>
    <row r="2" spans="1:11" ht="15.6" x14ac:dyDescent="0.3">
      <c r="A2" s="42" t="str">
        <f>IF(title="&gt; Enter workbook title here","Enter workbook title in Cover sheet",title)</f>
        <v>Fire_S - Consolidated Factor Spreadsheet</v>
      </c>
      <c r="B2" s="43"/>
      <c r="C2" s="43"/>
      <c r="D2" s="43"/>
      <c r="E2" s="43"/>
      <c r="F2" s="43"/>
      <c r="G2" s="43"/>
      <c r="H2" s="43"/>
      <c r="I2" s="43"/>
    </row>
    <row r="3" spans="1:11" ht="15.6" x14ac:dyDescent="0.3">
      <c r="A3" s="44" t="str">
        <f>TABLE_FACTOR_TYPE&amp;" - x-"&amp;TABLE_SERIES_NUMBER</f>
        <v>Pension Debit - x-324</v>
      </c>
      <c r="B3" s="43"/>
      <c r="C3" s="43"/>
      <c r="D3" s="43"/>
      <c r="E3" s="43"/>
      <c r="F3" s="43"/>
      <c r="G3" s="43"/>
      <c r="H3" s="43"/>
      <c r="I3" s="43"/>
    </row>
    <row r="4" spans="1:11" x14ac:dyDescent="0.25">
      <c r="A4" s="45"/>
    </row>
    <row r="6" spans="1:11" x14ac:dyDescent="0.25">
      <c r="A6" s="77" t="s">
        <v>573</v>
      </c>
      <c r="B6" s="79" t="s">
        <v>574</v>
      </c>
      <c r="C6" s="79"/>
      <c r="D6" s="79"/>
      <c r="E6" s="79"/>
      <c r="F6" s="79"/>
      <c r="G6" s="79"/>
      <c r="H6" s="79"/>
      <c r="I6" s="79"/>
      <c r="J6" s="79"/>
      <c r="K6" s="79"/>
    </row>
    <row r="7" spans="1:11" x14ac:dyDescent="0.25">
      <c r="A7" s="78" t="s">
        <v>575</v>
      </c>
      <c r="B7" s="80" t="s">
        <v>82</v>
      </c>
      <c r="C7" s="80"/>
      <c r="D7" s="80"/>
      <c r="E7" s="80"/>
      <c r="F7" s="80"/>
      <c r="G7" s="80"/>
      <c r="H7" s="80"/>
      <c r="I7" s="80"/>
      <c r="J7" s="80"/>
      <c r="K7" s="80"/>
    </row>
    <row r="8" spans="1:11" x14ac:dyDescent="0.25">
      <c r="A8" s="78" t="s">
        <v>285</v>
      </c>
      <c r="B8" s="80">
        <v>2006</v>
      </c>
      <c r="C8" s="80"/>
      <c r="D8" s="80"/>
      <c r="E8" s="80"/>
      <c r="F8" s="80"/>
      <c r="G8" s="80"/>
      <c r="H8" s="80"/>
      <c r="I8" s="80"/>
      <c r="J8" s="80"/>
      <c r="K8" s="80"/>
    </row>
    <row r="9" spans="1:11" x14ac:dyDescent="0.25">
      <c r="A9" s="78" t="s">
        <v>286</v>
      </c>
      <c r="B9" s="80" t="s">
        <v>420</v>
      </c>
      <c r="C9" s="80"/>
      <c r="D9" s="80"/>
      <c r="E9" s="80"/>
      <c r="F9" s="80"/>
      <c r="G9" s="80"/>
      <c r="H9" s="80"/>
      <c r="I9" s="80"/>
      <c r="J9" s="80"/>
      <c r="K9" s="80"/>
    </row>
    <row r="10" spans="1:11" x14ac:dyDescent="0.25">
      <c r="A10" s="78" t="s">
        <v>6</v>
      </c>
      <c r="B10" s="80" t="s">
        <v>432</v>
      </c>
      <c r="C10" s="80"/>
      <c r="D10" s="80"/>
      <c r="E10" s="80"/>
      <c r="F10" s="80"/>
      <c r="G10" s="80"/>
      <c r="H10" s="80"/>
      <c r="I10" s="80"/>
      <c r="J10" s="80"/>
      <c r="K10" s="80"/>
    </row>
    <row r="11" spans="1:11" x14ac:dyDescent="0.25">
      <c r="A11" s="78" t="s">
        <v>287</v>
      </c>
      <c r="B11" s="80" t="s">
        <v>422</v>
      </c>
      <c r="C11" s="80"/>
      <c r="D11" s="80"/>
      <c r="E11" s="80"/>
      <c r="F11" s="80"/>
      <c r="G11" s="80"/>
      <c r="H11" s="80"/>
      <c r="I11" s="80"/>
      <c r="J11" s="80"/>
      <c r="K11" s="80"/>
    </row>
    <row r="12" spans="1:11" x14ac:dyDescent="0.25">
      <c r="A12" s="78" t="s">
        <v>288</v>
      </c>
      <c r="B12" s="80" t="s">
        <v>433</v>
      </c>
      <c r="C12" s="80"/>
      <c r="D12" s="80"/>
      <c r="E12" s="80"/>
      <c r="F12" s="80"/>
      <c r="G12" s="80"/>
      <c r="H12" s="80"/>
      <c r="I12" s="80"/>
      <c r="J12" s="80"/>
      <c r="K12" s="80"/>
    </row>
    <row r="13" spans="1:11" hidden="1" x14ac:dyDescent="0.25">
      <c r="A13" s="78" t="s">
        <v>582</v>
      </c>
      <c r="B13" s="80">
        <v>1</v>
      </c>
      <c r="C13" s="80"/>
      <c r="D13" s="80"/>
      <c r="E13" s="80"/>
      <c r="F13" s="80"/>
      <c r="G13" s="80"/>
      <c r="H13" s="80"/>
      <c r="I13" s="80"/>
      <c r="J13" s="80"/>
      <c r="K13" s="80"/>
    </row>
    <row r="14" spans="1:11" hidden="1" x14ac:dyDescent="0.25">
      <c r="A14" s="78" t="s">
        <v>290</v>
      </c>
      <c r="B14" s="80">
        <v>324</v>
      </c>
      <c r="C14" s="80"/>
      <c r="D14" s="80"/>
      <c r="E14" s="80"/>
      <c r="F14" s="80"/>
      <c r="G14" s="80"/>
      <c r="H14" s="80"/>
      <c r="I14" s="80"/>
      <c r="J14" s="80"/>
      <c r="K14" s="80"/>
    </row>
    <row r="15" spans="1:11" x14ac:dyDescent="0.25">
      <c r="A15" s="78" t="s">
        <v>585</v>
      </c>
      <c r="B15" s="80" t="s">
        <v>434</v>
      </c>
      <c r="C15" s="80"/>
      <c r="D15" s="80"/>
      <c r="E15" s="80"/>
      <c r="F15" s="80"/>
      <c r="G15" s="80"/>
      <c r="H15" s="80"/>
      <c r="I15" s="80"/>
      <c r="J15" s="80"/>
      <c r="K15" s="80"/>
    </row>
    <row r="16" spans="1:11" x14ac:dyDescent="0.25">
      <c r="A16" s="78" t="s">
        <v>292</v>
      </c>
      <c r="B16" s="80" t="s">
        <v>425</v>
      </c>
      <c r="C16" s="80"/>
      <c r="D16" s="80"/>
      <c r="E16" s="80"/>
      <c r="F16" s="80"/>
      <c r="G16" s="80"/>
      <c r="H16" s="80"/>
      <c r="I16" s="80"/>
      <c r="J16" s="80"/>
      <c r="K16" s="80"/>
    </row>
    <row r="17" spans="1:11" ht="39.6" x14ac:dyDescent="0.25">
      <c r="A17" s="78" t="s">
        <v>657</v>
      </c>
      <c r="B17" s="80" t="s">
        <v>387</v>
      </c>
      <c r="C17" s="80"/>
      <c r="D17" s="80"/>
      <c r="E17" s="80"/>
      <c r="F17" s="80"/>
      <c r="G17" s="80"/>
      <c r="H17" s="80"/>
      <c r="I17" s="80"/>
      <c r="J17" s="80"/>
      <c r="K17" s="80"/>
    </row>
    <row r="18" spans="1:11" x14ac:dyDescent="0.25">
      <c r="A18" s="78" t="s">
        <v>589</v>
      </c>
      <c r="B18" s="87">
        <v>45070</v>
      </c>
      <c r="C18" s="80"/>
      <c r="D18" s="80"/>
      <c r="E18" s="80"/>
      <c r="F18" s="80"/>
      <c r="G18" s="80"/>
      <c r="H18" s="80"/>
      <c r="I18" s="80"/>
      <c r="J18" s="80"/>
      <c r="K18" s="80"/>
    </row>
    <row r="19" spans="1:11" x14ac:dyDescent="0.25">
      <c r="A19" s="78" t="s">
        <v>295</v>
      </c>
      <c r="B19" s="87">
        <v>45014</v>
      </c>
      <c r="C19" s="80"/>
      <c r="D19" s="80"/>
      <c r="E19" s="80"/>
      <c r="F19" s="80"/>
      <c r="G19" s="80"/>
      <c r="H19" s="80"/>
      <c r="I19" s="80"/>
      <c r="J19" s="80"/>
      <c r="K19" s="80"/>
    </row>
    <row r="20" spans="1:11" x14ac:dyDescent="0.25">
      <c r="A20" s="78" t="s">
        <v>297</v>
      </c>
      <c r="B20" s="80" t="s">
        <v>310</v>
      </c>
      <c r="C20" s="80"/>
      <c r="D20" s="80"/>
      <c r="E20" s="80"/>
      <c r="F20" s="80"/>
      <c r="G20" s="80"/>
      <c r="H20" s="80"/>
      <c r="I20" s="80"/>
      <c r="J20" s="80"/>
      <c r="K20" s="80"/>
    </row>
    <row r="21" spans="1:11" x14ac:dyDescent="0.25">
      <c r="A21" s="168" t="s">
        <v>658</v>
      </c>
      <c r="B21" s="80" t="s">
        <v>309</v>
      </c>
      <c r="C21" s="80"/>
      <c r="D21" s="80"/>
      <c r="E21" s="80"/>
      <c r="F21" s="80"/>
      <c r="G21" s="80"/>
      <c r="H21" s="80"/>
      <c r="I21" s="80"/>
      <c r="J21" s="80"/>
      <c r="K21" s="80"/>
    </row>
    <row r="23" spans="1:11" x14ac:dyDescent="0.25">
      <c r="B23" s="95" t="str">
        <f>HYPERLINK("#'Factor List'!A1","Back to Factor List")</f>
        <v>Back to Factor List</v>
      </c>
    </row>
    <row r="24" spans="1:11" x14ac:dyDescent="0.25">
      <c r="B24" s="95" t="str">
        <f>HYPERLINK("#'Assumptions'!A1","Assumptions")</f>
        <v>Assumptions</v>
      </c>
    </row>
    <row r="26" spans="1:11" x14ac:dyDescent="0.25">
      <c r="A26" s="91" t="s">
        <v>700</v>
      </c>
      <c r="B26" s="91">
        <v>55</v>
      </c>
      <c r="C26" s="91">
        <v>56</v>
      </c>
      <c r="D26" s="91">
        <v>57</v>
      </c>
      <c r="E26" s="91">
        <v>58</v>
      </c>
      <c r="F26" s="91">
        <v>59</v>
      </c>
      <c r="G26" s="91">
        <v>60</v>
      </c>
      <c r="H26" s="91">
        <v>61</v>
      </c>
      <c r="I26" s="91">
        <v>62</v>
      </c>
      <c r="J26" s="91">
        <v>63</v>
      </c>
      <c r="K26" s="91">
        <v>64</v>
      </c>
    </row>
    <row r="27" spans="1:11" x14ac:dyDescent="0.25">
      <c r="A27" s="92">
        <v>0</v>
      </c>
      <c r="B27" s="94">
        <v>0.60899999999999999</v>
      </c>
      <c r="C27" s="94">
        <v>0.63600000000000001</v>
      </c>
      <c r="D27" s="94">
        <v>0.66500000000000004</v>
      </c>
      <c r="E27" s="94">
        <v>0.69499999999999995</v>
      </c>
      <c r="F27" s="94">
        <v>0.72899999999999998</v>
      </c>
      <c r="G27" s="94">
        <v>0.76500000000000001</v>
      </c>
      <c r="H27" s="94">
        <v>0.80400000000000005</v>
      </c>
      <c r="I27" s="94">
        <v>0.84599999999999997</v>
      </c>
      <c r="J27" s="94">
        <v>0.89300000000000002</v>
      </c>
      <c r="K27" s="94">
        <v>0.94399999999999995</v>
      </c>
    </row>
    <row r="28" spans="1:11" x14ac:dyDescent="0.25">
      <c r="A28" s="92">
        <v>1</v>
      </c>
      <c r="B28" s="94">
        <v>0.61199999999999999</v>
      </c>
      <c r="C28" s="94">
        <v>0.63800000000000001</v>
      </c>
      <c r="D28" s="94">
        <v>0.66700000000000004</v>
      </c>
      <c r="E28" s="94">
        <v>0.69799999999999995</v>
      </c>
      <c r="F28" s="94">
        <v>0.73199999999999998</v>
      </c>
      <c r="G28" s="94">
        <v>0.76800000000000002</v>
      </c>
      <c r="H28" s="94">
        <v>0.80700000000000005</v>
      </c>
      <c r="I28" s="94">
        <v>0.85</v>
      </c>
      <c r="J28" s="94">
        <v>0.89700000000000002</v>
      </c>
      <c r="K28" s="94">
        <v>0.94899999999999995</v>
      </c>
    </row>
    <row r="29" spans="1:11" x14ac:dyDescent="0.25">
      <c r="A29" s="92">
        <v>2</v>
      </c>
      <c r="B29" s="94">
        <v>0.61399999999999999</v>
      </c>
      <c r="C29" s="94">
        <v>0.64100000000000001</v>
      </c>
      <c r="D29" s="94">
        <v>0.67</v>
      </c>
      <c r="E29" s="94">
        <v>0.70099999999999996</v>
      </c>
      <c r="F29" s="94">
        <v>0.73499999999999999</v>
      </c>
      <c r="G29" s="94">
        <v>0.77100000000000002</v>
      </c>
      <c r="H29" s="94">
        <v>0.81100000000000005</v>
      </c>
      <c r="I29" s="94">
        <v>0.85399999999999998</v>
      </c>
      <c r="J29" s="94">
        <v>0.90200000000000002</v>
      </c>
      <c r="K29" s="94">
        <v>0.95299999999999996</v>
      </c>
    </row>
    <row r="30" spans="1:11" x14ac:dyDescent="0.25">
      <c r="A30" s="92">
        <v>3</v>
      </c>
      <c r="B30" s="94">
        <v>0.61599999999999999</v>
      </c>
      <c r="C30" s="94">
        <v>0.64300000000000002</v>
      </c>
      <c r="D30" s="94">
        <v>0.67200000000000004</v>
      </c>
      <c r="E30" s="94">
        <v>0.70399999999999996</v>
      </c>
      <c r="F30" s="94">
        <v>0.73799999999999999</v>
      </c>
      <c r="G30" s="94">
        <v>0.77400000000000002</v>
      </c>
      <c r="H30" s="94">
        <v>0.81499999999999995</v>
      </c>
      <c r="I30" s="94">
        <v>0.85799999999999998</v>
      </c>
      <c r="J30" s="94">
        <v>0.90600000000000003</v>
      </c>
      <c r="K30" s="94">
        <v>0.95799999999999996</v>
      </c>
    </row>
    <row r="31" spans="1:11" x14ac:dyDescent="0.25">
      <c r="A31" s="92">
        <v>4</v>
      </c>
      <c r="B31" s="94">
        <v>0.61799999999999999</v>
      </c>
      <c r="C31" s="94">
        <v>0.64500000000000002</v>
      </c>
      <c r="D31" s="94">
        <v>0.67500000000000004</v>
      </c>
      <c r="E31" s="94">
        <v>0.70599999999999996</v>
      </c>
      <c r="F31" s="94">
        <v>0.74099999999999999</v>
      </c>
      <c r="G31" s="94">
        <v>0.77800000000000002</v>
      </c>
      <c r="H31" s="94">
        <v>0.81799999999999995</v>
      </c>
      <c r="I31" s="94">
        <v>0.86199999999999999</v>
      </c>
      <c r="J31" s="94">
        <v>0.91</v>
      </c>
      <c r="K31" s="94">
        <v>0.96299999999999997</v>
      </c>
    </row>
    <row r="32" spans="1:11" x14ac:dyDescent="0.25">
      <c r="A32" s="92">
        <v>5</v>
      </c>
      <c r="B32" s="94">
        <v>0.62</v>
      </c>
      <c r="C32" s="94">
        <v>0.64800000000000002</v>
      </c>
      <c r="D32" s="94">
        <v>0.67700000000000005</v>
      </c>
      <c r="E32" s="94">
        <v>0.70899999999999996</v>
      </c>
      <c r="F32" s="94">
        <v>0.74399999999999999</v>
      </c>
      <c r="G32" s="94">
        <v>0.78100000000000003</v>
      </c>
      <c r="H32" s="94">
        <v>0.82199999999999995</v>
      </c>
      <c r="I32" s="94">
        <v>0.86599999999999999</v>
      </c>
      <c r="J32" s="94">
        <v>0.91400000000000003</v>
      </c>
      <c r="K32" s="94">
        <v>0.96699999999999997</v>
      </c>
    </row>
    <row r="33" spans="1:11" x14ac:dyDescent="0.25">
      <c r="A33" s="92">
        <v>6</v>
      </c>
      <c r="B33" s="94">
        <v>0.623</v>
      </c>
      <c r="C33" s="94">
        <v>0.65</v>
      </c>
      <c r="D33" s="94">
        <v>0.68</v>
      </c>
      <c r="E33" s="94">
        <v>0.71199999999999997</v>
      </c>
      <c r="F33" s="94">
        <v>0.747</v>
      </c>
      <c r="G33" s="94">
        <v>0.78400000000000003</v>
      </c>
      <c r="H33" s="94">
        <v>0.82499999999999996</v>
      </c>
      <c r="I33" s="94">
        <v>0.87</v>
      </c>
      <c r="J33" s="94">
        <v>0.91800000000000004</v>
      </c>
      <c r="K33" s="94">
        <v>0.97199999999999998</v>
      </c>
    </row>
    <row r="34" spans="1:11" x14ac:dyDescent="0.25">
      <c r="A34" s="92">
        <v>7</v>
      </c>
      <c r="B34" s="94">
        <v>0.625</v>
      </c>
      <c r="C34" s="94">
        <v>0.65300000000000002</v>
      </c>
      <c r="D34" s="94">
        <v>0.68200000000000005</v>
      </c>
      <c r="E34" s="94">
        <v>0.71499999999999997</v>
      </c>
      <c r="F34" s="94">
        <v>0.75</v>
      </c>
      <c r="G34" s="94">
        <v>0.78800000000000003</v>
      </c>
      <c r="H34" s="94">
        <v>0.82899999999999996</v>
      </c>
      <c r="I34" s="94">
        <v>0.874</v>
      </c>
      <c r="J34" s="94">
        <v>0.92300000000000004</v>
      </c>
      <c r="K34" s="94">
        <v>0.97699999999999998</v>
      </c>
    </row>
    <row r="35" spans="1:11" x14ac:dyDescent="0.25">
      <c r="A35" s="92">
        <v>8</v>
      </c>
      <c r="B35" s="94">
        <v>0.627</v>
      </c>
      <c r="C35" s="94">
        <v>0.65500000000000003</v>
      </c>
      <c r="D35" s="94">
        <v>0.68500000000000005</v>
      </c>
      <c r="E35" s="94">
        <v>0.71799999999999997</v>
      </c>
      <c r="F35" s="94">
        <v>0.753</v>
      </c>
      <c r="G35" s="94">
        <v>0.79100000000000004</v>
      </c>
      <c r="H35" s="94">
        <v>0.83199999999999996</v>
      </c>
      <c r="I35" s="94">
        <v>0.877</v>
      </c>
      <c r="J35" s="94">
        <v>0.92700000000000005</v>
      </c>
      <c r="K35" s="94">
        <v>0.98099999999999998</v>
      </c>
    </row>
    <row r="36" spans="1:11" x14ac:dyDescent="0.25">
      <c r="A36" s="92">
        <v>9</v>
      </c>
      <c r="B36" s="94">
        <v>0.629</v>
      </c>
      <c r="C36" s="94">
        <v>0.65700000000000003</v>
      </c>
      <c r="D36" s="94">
        <v>0.68799999999999994</v>
      </c>
      <c r="E36" s="94">
        <v>0.72</v>
      </c>
      <c r="F36" s="94">
        <v>0.75600000000000001</v>
      </c>
      <c r="G36" s="94">
        <v>0.79400000000000004</v>
      </c>
      <c r="H36" s="94">
        <v>0.83599999999999997</v>
      </c>
      <c r="I36" s="94">
        <v>0.88100000000000001</v>
      </c>
      <c r="J36" s="94">
        <v>0.93100000000000005</v>
      </c>
      <c r="K36" s="94">
        <v>0.98599999999999999</v>
      </c>
    </row>
    <row r="37" spans="1:11" x14ac:dyDescent="0.25">
      <c r="A37" s="92">
        <v>10</v>
      </c>
      <c r="B37" s="94">
        <v>0.63100000000000001</v>
      </c>
      <c r="C37" s="94">
        <v>0.66</v>
      </c>
      <c r="D37" s="94">
        <v>0.69</v>
      </c>
      <c r="E37" s="94">
        <v>0.72299999999999998</v>
      </c>
      <c r="F37" s="94">
        <v>0.75900000000000001</v>
      </c>
      <c r="G37" s="94">
        <v>0.79700000000000004</v>
      </c>
      <c r="H37" s="94">
        <v>0.83899999999999997</v>
      </c>
      <c r="I37" s="94">
        <v>0.88500000000000001</v>
      </c>
      <c r="J37" s="94">
        <v>0.93500000000000005</v>
      </c>
      <c r="K37" s="94">
        <v>0.99099999999999999</v>
      </c>
    </row>
    <row r="38" spans="1:11" x14ac:dyDescent="0.25">
      <c r="A38" s="92">
        <v>11</v>
      </c>
      <c r="B38" s="94">
        <v>0.63400000000000001</v>
      </c>
      <c r="C38" s="94">
        <v>0.66200000000000003</v>
      </c>
      <c r="D38" s="94">
        <v>0.69299999999999995</v>
      </c>
      <c r="E38" s="94">
        <v>0.72599999999999998</v>
      </c>
      <c r="F38" s="94">
        <v>0.76200000000000001</v>
      </c>
      <c r="G38" s="94">
        <v>0.80100000000000005</v>
      </c>
      <c r="H38" s="94">
        <v>0.84299999999999997</v>
      </c>
      <c r="I38" s="94">
        <v>0.88900000000000001</v>
      </c>
      <c r="J38" s="94">
        <v>0.94</v>
      </c>
      <c r="K38" s="94">
        <v>0.995</v>
      </c>
    </row>
    <row r="39" spans="1:11" x14ac:dyDescent="0.25">
      <c r="A39"/>
      <c r="B39"/>
    </row>
    <row r="40" spans="1:11" x14ac:dyDescent="0.25">
      <c r="A40"/>
      <c r="B40"/>
    </row>
    <row r="41" spans="1:11" x14ac:dyDescent="0.25">
      <c r="A41"/>
      <c r="B41"/>
    </row>
    <row r="42" spans="1:11" x14ac:dyDescent="0.25">
      <c r="A42"/>
      <c r="B42"/>
    </row>
    <row r="43" spans="1:11" x14ac:dyDescent="0.25">
      <c r="A43"/>
      <c r="B43"/>
    </row>
    <row r="44" spans="1:11" ht="39.6" customHeight="1" x14ac:dyDescent="0.25">
      <c r="A44"/>
      <c r="B44"/>
    </row>
    <row r="45" spans="1:11" x14ac:dyDescent="0.25">
      <c r="A45"/>
      <c r="B45"/>
    </row>
    <row r="46" spans="1:11" ht="27.6" customHeight="1" x14ac:dyDescent="0.25">
      <c r="A46"/>
      <c r="B46"/>
    </row>
    <row r="47" spans="1:11" x14ac:dyDescent="0.25">
      <c r="A47"/>
      <c r="B47"/>
    </row>
    <row r="48" spans="1:11"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CTB+Va0QPFDo3zN5ZbaJN6GsjTJ0jAHp7SQuShKO9WThgIYAjowNUMu1n7d8Mbq+lGnWdmk9vmwUSej2xXIR3A==" saltValue="FSRXTopmpjQgGe8rlomyXA==" spinCount="100000" sheet="1" objects="1" scenarios="1"/>
  <conditionalFormatting sqref="A6:A16">
    <cfRule type="expression" dxfId="673" priority="23" stopIfTrue="1">
      <formula>MOD(ROW(),2)=0</formula>
    </cfRule>
    <cfRule type="expression" dxfId="672" priority="24" stopIfTrue="1">
      <formula>MOD(ROW(),2)&lt;&gt;0</formula>
    </cfRule>
  </conditionalFormatting>
  <conditionalFormatting sqref="B6:K16 B26:K38 D17:K21">
    <cfRule type="expression" dxfId="671" priority="25" stopIfTrue="1">
      <formula>MOD(ROW(),2)=0</formula>
    </cfRule>
    <cfRule type="expression" dxfId="670" priority="26" stopIfTrue="1">
      <formula>MOD(ROW(),2)&lt;&gt;0</formula>
    </cfRule>
  </conditionalFormatting>
  <conditionalFormatting sqref="C17:C21">
    <cfRule type="expression" dxfId="669" priority="17" stopIfTrue="1">
      <formula>MOD(ROW(),2)=0</formula>
    </cfRule>
    <cfRule type="expression" dxfId="668" priority="18" stopIfTrue="1">
      <formula>MOD(ROW(),2)&lt;&gt;0</formula>
    </cfRule>
  </conditionalFormatting>
  <conditionalFormatting sqref="A17:A20">
    <cfRule type="expression" dxfId="667" priority="13" stopIfTrue="1">
      <formula>MOD(ROW(),2)=0</formula>
    </cfRule>
    <cfRule type="expression" dxfId="666" priority="14" stopIfTrue="1">
      <formula>MOD(ROW(),2)&lt;&gt;0</formula>
    </cfRule>
  </conditionalFormatting>
  <conditionalFormatting sqref="B17">
    <cfRule type="expression" dxfId="665" priority="15" stopIfTrue="1">
      <formula>MOD(ROW(),2)=0</formula>
    </cfRule>
    <cfRule type="expression" dxfId="664" priority="16" stopIfTrue="1">
      <formula>MOD(ROW(),2)&lt;&gt;0</formula>
    </cfRule>
  </conditionalFormatting>
  <conditionalFormatting sqref="A26:A38">
    <cfRule type="expression" dxfId="663" priority="9" stopIfTrue="1">
      <formula>MOD(ROW(),2)=0</formula>
    </cfRule>
    <cfRule type="expression" dxfId="662" priority="10" stopIfTrue="1">
      <formula>MOD(ROW(),2)&lt;&gt;0</formula>
    </cfRule>
  </conditionalFormatting>
  <conditionalFormatting sqref="B18:B21">
    <cfRule type="expression" dxfId="661" priority="7" stopIfTrue="1">
      <formula>MOD(ROW(),2)=0</formula>
    </cfRule>
    <cfRule type="expression" dxfId="660" priority="8" stopIfTrue="1">
      <formula>MOD(ROW(),2)&lt;&gt;0</formula>
    </cfRule>
  </conditionalFormatting>
  <conditionalFormatting sqref="A21">
    <cfRule type="expression" dxfId="659" priority="3" stopIfTrue="1">
      <formula>MOD(ROW(),2)=0</formula>
    </cfRule>
    <cfRule type="expression" dxfId="65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112"/>
  <dimension ref="A1:H65"/>
  <sheetViews>
    <sheetView showGridLines="0" zoomScale="85" zoomScaleNormal="85" workbookViewId="0">
      <selection activeCell="B22" sqref="B22"/>
    </sheetView>
  </sheetViews>
  <sheetFormatPr defaultColWidth="10" defaultRowHeight="13.2" x14ac:dyDescent="0.25"/>
  <cols>
    <col min="1" max="1" width="31.88671875" style="27" customWidth="1"/>
    <col min="2" max="6" width="22.88671875" style="27" customWidth="1"/>
    <col min="7" max="16384" width="10" style="27"/>
  </cols>
  <sheetData>
    <row r="1" spans="1:8" ht="21" x14ac:dyDescent="0.4">
      <c r="A1" s="40" t="s">
        <v>0</v>
      </c>
      <c r="B1" s="41"/>
      <c r="C1" s="41"/>
      <c r="D1" s="41"/>
      <c r="E1" s="41"/>
      <c r="F1" s="41"/>
      <c r="G1" s="41"/>
      <c r="H1" s="41"/>
    </row>
    <row r="2" spans="1:8" ht="15.6" x14ac:dyDescent="0.3">
      <c r="A2" s="42" t="str">
        <f>IF(title="&gt; Enter workbook title here","Enter workbook title in Cover sheet",title)</f>
        <v>Fire_S - Consolidated Factor Spreadsheet</v>
      </c>
      <c r="B2" s="43"/>
      <c r="C2" s="43"/>
      <c r="D2" s="43"/>
      <c r="E2" s="43"/>
      <c r="F2" s="43"/>
      <c r="G2" s="43"/>
      <c r="H2" s="43"/>
    </row>
    <row r="3" spans="1:8" ht="15.6" x14ac:dyDescent="0.3">
      <c r="A3" s="44" t="str">
        <f>TABLE_FACTOR_TYPE&amp;" - x-"&amp;TABLE_SERIES_NUMBER</f>
        <v>Pension Debit - x-325</v>
      </c>
      <c r="B3" s="43"/>
      <c r="C3" s="43"/>
      <c r="D3" s="43"/>
      <c r="E3" s="43"/>
      <c r="F3" s="43"/>
      <c r="G3" s="43"/>
      <c r="H3" s="43"/>
    </row>
    <row r="4" spans="1:8" x14ac:dyDescent="0.25">
      <c r="A4" s="45"/>
    </row>
    <row r="6" spans="1:8" x14ac:dyDescent="0.25">
      <c r="A6" s="77" t="s">
        <v>573</v>
      </c>
      <c r="B6" s="79" t="s">
        <v>574</v>
      </c>
      <c r="C6" s="79"/>
      <c r="D6" s="79"/>
      <c r="E6" s="79"/>
      <c r="F6" s="79"/>
    </row>
    <row r="7" spans="1:8" x14ac:dyDescent="0.25">
      <c r="A7" s="78" t="s">
        <v>575</v>
      </c>
      <c r="B7" s="80" t="s">
        <v>82</v>
      </c>
      <c r="C7" s="80"/>
      <c r="D7" s="80"/>
      <c r="E7" s="80"/>
      <c r="F7" s="80"/>
    </row>
    <row r="8" spans="1:8" x14ac:dyDescent="0.25">
      <c r="A8" s="78" t="s">
        <v>285</v>
      </c>
      <c r="B8" s="80">
        <v>2006</v>
      </c>
      <c r="C8" s="80"/>
      <c r="D8" s="80"/>
      <c r="E8" s="80"/>
      <c r="F8" s="80"/>
    </row>
    <row r="9" spans="1:8" x14ac:dyDescent="0.25">
      <c r="A9" s="78" t="s">
        <v>286</v>
      </c>
      <c r="B9" s="80" t="s">
        <v>420</v>
      </c>
      <c r="C9" s="80"/>
      <c r="D9" s="80"/>
      <c r="E9" s="80"/>
      <c r="F9" s="80"/>
    </row>
    <row r="10" spans="1:8" x14ac:dyDescent="0.25">
      <c r="A10" s="78" t="s">
        <v>6</v>
      </c>
      <c r="B10" s="80" t="s">
        <v>435</v>
      </c>
      <c r="C10" s="80"/>
      <c r="D10" s="80"/>
      <c r="E10" s="80"/>
      <c r="F10" s="80"/>
    </row>
    <row r="11" spans="1:8" x14ac:dyDescent="0.25">
      <c r="A11" s="78" t="s">
        <v>287</v>
      </c>
      <c r="B11" s="80" t="s">
        <v>422</v>
      </c>
      <c r="C11" s="80"/>
      <c r="D11" s="80"/>
      <c r="E11" s="80"/>
      <c r="F11" s="80"/>
    </row>
    <row r="12" spans="1:8" x14ac:dyDescent="0.25">
      <c r="A12" s="78" t="s">
        <v>288</v>
      </c>
      <c r="B12" s="80" t="s">
        <v>433</v>
      </c>
      <c r="C12" s="80"/>
      <c r="D12" s="80"/>
      <c r="E12" s="80"/>
      <c r="F12" s="80"/>
    </row>
    <row r="13" spans="1:8" hidden="1" x14ac:dyDescent="0.25">
      <c r="A13" s="78" t="s">
        <v>582</v>
      </c>
      <c r="B13" s="80">
        <v>1</v>
      </c>
      <c r="C13" s="80"/>
      <c r="D13" s="80"/>
      <c r="E13" s="80"/>
      <c r="F13" s="80"/>
    </row>
    <row r="14" spans="1:8" hidden="1" x14ac:dyDescent="0.25">
      <c r="A14" s="78" t="s">
        <v>290</v>
      </c>
      <c r="B14" s="80">
        <v>325</v>
      </c>
      <c r="C14" s="80"/>
      <c r="D14" s="80"/>
      <c r="E14" s="80"/>
      <c r="F14" s="80"/>
    </row>
    <row r="15" spans="1:8" x14ac:dyDescent="0.25">
      <c r="A15" s="78" t="s">
        <v>585</v>
      </c>
      <c r="B15" s="80" t="s">
        <v>436</v>
      </c>
      <c r="C15" s="80"/>
      <c r="D15" s="80"/>
      <c r="E15" s="80"/>
      <c r="F15" s="80"/>
    </row>
    <row r="16" spans="1:8" x14ac:dyDescent="0.25">
      <c r="A16" s="78" t="s">
        <v>292</v>
      </c>
      <c r="B16" s="80" t="s">
        <v>437</v>
      </c>
      <c r="C16" s="80"/>
      <c r="D16" s="80"/>
      <c r="E16" s="80"/>
      <c r="F16" s="80"/>
    </row>
    <row r="17" spans="1:6" ht="39.6" x14ac:dyDescent="0.25">
      <c r="A17" s="78" t="s">
        <v>657</v>
      </c>
      <c r="B17" s="80" t="s">
        <v>387</v>
      </c>
      <c r="C17" s="80"/>
      <c r="D17" s="80"/>
      <c r="E17" s="80"/>
      <c r="F17" s="80"/>
    </row>
    <row r="18" spans="1:6" x14ac:dyDescent="0.25">
      <c r="A18" s="78" t="s">
        <v>589</v>
      </c>
      <c r="B18" s="87">
        <v>45070</v>
      </c>
      <c r="C18" s="80"/>
      <c r="D18" s="80"/>
      <c r="E18" s="80"/>
      <c r="F18" s="80"/>
    </row>
    <row r="19" spans="1:6" x14ac:dyDescent="0.25">
      <c r="A19" s="78" t="s">
        <v>295</v>
      </c>
      <c r="B19" s="87">
        <v>45014</v>
      </c>
      <c r="C19" s="80"/>
      <c r="D19" s="80"/>
      <c r="E19" s="80"/>
      <c r="F19" s="80"/>
    </row>
    <row r="20" spans="1:6" x14ac:dyDescent="0.25">
      <c r="A20" s="78" t="s">
        <v>297</v>
      </c>
      <c r="B20" s="80" t="s">
        <v>310</v>
      </c>
      <c r="C20" s="80"/>
      <c r="D20" s="80"/>
      <c r="E20" s="80"/>
      <c r="F20" s="80"/>
    </row>
    <row r="21" spans="1:6" x14ac:dyDescent="0.25">
      <c r="A21" s="168" t="s">
        <v>658</v>
      </c>
      <c r="B21" s="80" t="s">
        <v>309</v>
      </c>
      <c r="C21" s="80"/>
      <c r="D21" s="80"/>
      <c r="E21" s="80"/>
      <c r="F21" s="80"/>
    </row>
    <row r="23" spans="1:6" x14ac:dyDescent="0.25">
      <c r="B23" s="95" t="str">
        <f>HYPERLINK("#'Factor List'!A1","Back to Factor List")</f>
        <v>Back to Factor List</v>
      </c>
    </row>
    <row r="24" spans="1:6" x14ac:dyDescent="0.25">
      <c r="B24" s="95" t="str">
        <f>HYPERLINK("#'Assumptions'!A1","Assumptions")</f>
        <v>Assumptions</v>
      </c>
    </row>
    <row r="26" spans="1:6" x14ac:dyDescent="0.25">
      <c r="A26" s="91" t="s">
        <v>700</v>
      </c>
      <c r="B26" s="91">
        <v>55</v>
      </c>
      <c r="C26" s="91">
        <v>56</v>
      </c>
      <c r="D26" s="91">
        <v>57</v>
      </c>
      <c r="E26" s="91">
        <v>58</v>
      </c>
      <c r="F26" s="91">
        <v>59</v>
      </c>
    </row>
    <row r="27" spans="1:6" x14ac:dyDescent="0.25">
      <c r="A27" s="92">
        <v>0</v>
      </c>
      <c r="B27" s="94">
        <v>0.79400000000000004</v>
      </c>
      <c r="C27" s="94">
        <v>0.82899999999999996</v>
      </c>
      <c r="D27" s="94">
        <v>0.86699999999999999</v>
      </c>
      <c r="E27" s="94">
        <v>0.90800000000000003</v>
      </c>
      <c r="F27" s="94">
        <v>0.95199999999999996</v>
      </c>
    </row>
    <row r="28" spans="1:6" x14ac:dyDescent="0.25">
      <c r="A28" s="92">
        <v>1</v>
      </c>
      <c r="B28" s="94">
        <v>0.79700000000000004</v>
      </c>
      <c r="C28" s="94">
        <v>0.83199999999999996</v>
      </c>
      <c r="D28" s="94">
        <v>0.87</v>
      </c>
      <c r="E28" s="94">
        <v>0.91200000000000003</v>
      </c>
      <c r="F28" s="94">
        <v>0.95599999999999996</v>
      </c>
    </row>
    <row r="29" spans="1:6" x14ac:dyDescent="0.25">
      <c r="A29" s="92">
        <v>2</v>
      </c>
      <c r="B29" s="94">
        <v>0.8</v>
      </c>
      <c r="C29" s="94">
        <v>0.83499999999999996</v>
      </c>
      <c r="D29" s="94">
        <v>0.874</v>
      </c>
      <c r="E29" s="94">
        <v>0.91500000000000004</v>
      </c>
      <c r="F29" s="94">
        <v>0.96</v>
      </c>
    </row>
    <row r="30" spans="1:6" x14ac:dyDescent="0.25">
      <c r="A30" s="92">
        <v>3</v>
      </c>
      <c r="B30" s="94">
        <v>0.80200000000000005</v>
      </c>
      <c r="C30" s="94">
        <v>0.83799999999999997</v>
      </c>
      <c r="D30" s="94">
        <v>0.877</v>
      </c>
      <c r="E30" s="94">
        <v>0.91900000000000004</v>
      </c>
      <c r="F30" s="94">
        <v>0.96399999999999997</v>
      </c>
    </row>
    <row r="31" spans="1:6" x14ac:dyDescent="0.25">
      <c r="A31" s="92">
        <v>4</v>
      </c>
      <c r="B31" s="94">
        <v>0.80500000000000005</v>
      </c>
      <c r="C31" s="94">
        <v>0.84199999999999997</v>
      </c>
      <c r="D31" s="94">
        <v>0.88100000000000001</v>
      </c>
      <c r="E31" s="94">
        <v>0.92300000000000004</v>
      </c>
      <c r="F31" s="94">
        <v>0.96799999999999997</v>
      </c>
    </row>
    <row r="32" spans="1:6" x14ac:dyDescent="0.25">
      <c r="A32" s="92">
        <v>5</v>
      </c>
      <c r="B32" s="94">
        <v>0.80800000000000005</v>
      </c>
      <c r="C32" s="94">
        <v>0.84499999999999997</v>
      </c>
      <c r="D32" s="94">
        <v>0.88400000000000001</v>
      </c>
      <c r="E32" s="94">
        <v>0.92600000000000005</v>
      </c>
      <c r="F32" s="94">
        <v>0.97199999999999998</v>
      </c>
    </row>
    <row r="33" spans="1:6" x14ac:dyDescent="0.25">
      <c r="A33" s="92">
        <v>6</v>
      </c>
      <c r="B33" s="94">
        <v>0.81100000000000005</v>
      </c>
      <c r="C33" s="94">
        <v>0.84799999999999998</v>
      </c>
      <c r="D33" s="94">
        <v>0.88700000000000001</v>
      </c>
      <c r="E33" s="94">
        <v>0.93</v>
      </c>
      <c r="F33" s="94">
        <v>0.97599999999999998</v>
      </c>
    </row>
    <row r="34" spans="1:6" x14ac:dyDescent="0.25">
      <c r="A34" s="92">
        <v>7</v>
      </c>
      <c r="B34" s="94">
        <v>0.81399999999999995</v>
      </c>
      <c r="C34" s="94">
        <v>0.85099999999999998</v>
      </c>
      <c r="D34" s="94">
        <v>0.89100000000000001</v>
      </c>
      <c r="E34" s="94">
        <v>0.93400000000000005</v>
      </c>
      <c r="F34" s="94">
        <v>0.98</v>
      </c>
    </row>
    <row r="35" spans="1:6" x14ac:dyDescent="0.25">
      <c r="A35" s="92">
        <v>8</v>
      </c>
      <c r="B35" s="94">
        <v>0.81699999999999995</v>
      </c>
      <c r="C35" s="94">
        <v>0.85399999999999998</v>
      </c>
      <c r="D35" s="94">
        <v>0.89400000000000002</v>
      </c>
      <c r="E35" s="94">
        <v>0.93700000000000006</v>
      </c>
      <c r="F35" s="94">
        <v>0.98399999999999999</v>
      </c>
    </row>
    <row r="36" spans="1:6" x14ac:dyDescent="0.25">
      <c r="A36" s="92">
        <v>9</v>
      </c>
      <c r="B36" s="94">
        <v>0.82</v>
      </c>
      <c r="C36" s="94">
        <v>0.85699999999999998</v>
      </c>
      <c r="D36" s="94">
        <v>0.89800000000000002</v>
      </c>
      <c r="E36" s="94">
        <v>0.94099999999999995</v>
      </c>
      <c r="F36" s="94">
        <v>0.98799999999999999</v>
      </c>
    </row>
    <row r="37" spans="1:6" x14ac:dyDescent="0.25">
      <c r="A37" s="92">
        <v>10</v>
      </c>
      <c r="B37" s="94">
        <v>0.82299999999999995</v>
      </c>
      <c r="C37" s="94">
        <v>0.86099999999999999</v>
      </c>
      <c r="D37" s="94">
        <v>0.90100000000000002</v>
      </c>
      <c r="E37" s="94">
        <v>0.94499999999999995</v>
      </c>
      <c r="F37" s="94">
        <v>0.99199999999999999</v>
      </c>
    </row>
    <row r="38" spans="1:6" x14ac:dyDescent="0.25">
      <c r="A38" s="92">
        <v>11</v>
      </c>
      <c r="B38" s="94">
        <v>0.82599999999999996</v>
      </c>
      <c r="C38" s="94">
        <v>0.86399999999999999</v>
      </c>
      <c r="D38" s="94">
        <v>0.90400000000000003</v>
      </c>
      <c r="E38" s="94">
        <v>0.94799999999999995</v>
      </c>
      <c r="F38" s="94">
        <v>0.996</v>
      </c>
    </row>
    <row r="39" spans="1:6" x14ac:dyDescent="0.25">
      <c r="A39"/>
      <c r="B39"/>
    </row>
    <row r="40" spans="1:6" x14ac:dyDescent="0.25">
      <c r="A40"/>
      <c r="B40"/>
    </row>
    <row r="41" spans="1:6" x14ac:dyDescent="0.25">
      <c r="A41"/>
      <c r="B41"/>
    </row>
    <row r="42" spans="1:6" x14ac:dyDescent="0.25">
      <c r="A42"/>
      <c r="B42"/>
    </row>
    <row r="43" spans="1:6" x14ac:dyDescent="0.25">
      <c r="A43"/>
      <c r="B43"/>
    </row>
    <row r="44" spans="1:6" ht="39.6" customHeight="1" x14ac:dyDescent="0.25">
      <c r="A44"/>
      <c r="B44"/>
    </row>
    <row r="45" spans="1:6" x14ac:dyDescent="0.25">
      <c r="A45"/>
      <c r="B45"/>
    </row>
    <row r="46" spans="1:6" ht="27.6" customHeight="1" x14ac:dyDescent="0.25">
      <c r="A46"/>
      <c r="B46"/>
    </row>
    <row r="47" spans="1:6" x14ac:dyDescent="0.25">
      <c r="A47"/>
      <c r="B47"/>
    </row>
    <row r="48" spans="1:6"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XWbMssAxVsk3+w3n+HT8wL9qGdt6VEIS5nmbrF1gMTaKkxK+fyJb+b0QreKJ9OoWVCxSZawi4mahZgB0gCEyFg==" saltValue="ymOpBlBfZ/xXpxGVrP3VyQ==" spinCount="100000" sheet="1" objects="1" scenarios="1"/>
  <conditionalFormatting sqref="A6:A16">
    <cfRule type="expression" dxfId="657" priority="23" stopIfTrue="1">
      <formula>MOD(ROW(),2)=0</formula>
    </cfRule>
    <cfRule type="expression" dxfId="656" priority="24" stopIfTrue="1">
      <formula>MOD(ROW(),2)&lt;&gt;0</formula>
    </cfRule>
  </conditionalFormatting>
  <conditionalFormatting sqref="B6:F16 B26:F38 D17:F21">
    <cfRule type="expression" dxfId="655" priority="25" stopIfTrue="1">
      <formula>MOD(ROW(),2)=0</formula>
    </cfRule>
    <cfRule type="expression" dxfId="654" priority="26" stopIfTrue="1">
      <formula>MOD(ROW(),2)&lt;&gt;0</formula>
    </cfRule>
  </conditionalFormatting>
  <conditionalFormatting sqref="C17:C21">
    <cfRule type="expression" dxfId="653" priority="17" stopIfTrue="1">
      <formula>MOD(ROW(),2)=0</formula>
    </cfRule>
    <cfRule type="expression" dxfId="652" priority="18" stopIfTrue="1">
      <formula>MOD(ROW(),2)&lt;&gt;0</formula>
    </cfRule>
  </conditionalFormatting>
  <conditionalFormatting sqref="A17:A20">
    <cfRule type="expression" dxfId="651" priority="13" stopIfTrue="1">
      <formula>MOD(ROW(),2)=0</formula>
    </cfRule>
    <cfRule type="expression" dxfId="650" priority="14" stopIfTrue="1">
      <formula>MOD(ROW(),2)&lt;&gt;0</formula>
    </cfRule>
  </conditionalFormatting>
  <conditionalFormatting sqref="B17">
    <cfRule type="expression" dxfId="649" priority="15" stopIfTrue="1">
      <formula>MOD(ROW(),2)=0</formula>
    </cfRule>
    <cfRule type="expression" dxfId="648" priority="16" stopIfTrue="1">
      <formula>MOD(ROW(),2)&lt;&gt;0</formula>
    </cfRule>
  </conditionalFormatting>
  <conditionalFormatting sqref="A26:A38">
    <cfRule type="expression" dxfId="647" priority="9" stopIfTrue="1">
      <formula>MOD(ROW(),2)=0</formula>
    </cfRule>
    <cfRule type="expression" dxfId="646" priority="10" stopIfTrue="1">
      <formula>MOD(ROW(),2)&lt;&gt;0</formula>
    </cfRule>
  </conditionalFormatting>
  <conditionalFormatting sqref="B18:B21">
    <cfRule type="expression" dxfId="645" priority="7" stopIfTrue="1">
      <formula>MOD(ROW(),2)=0</formula>
    </cfRule>
    <cfRule type="expression" dxfId="644" priority="8" stopIfTrue="1">
      <formula>MOD(ROW(),2)&lt;&gt;0</formula>
    </cfRule>
  </conditionalFormatting>
  <conditionalFormatting sqref="A21">
    <cfRule type="expression" dxfId="643" priority="3" stopIfTrue="1">
      <formula>MOD(ROW(),2)=0</formula>
    </cfRule>
    <cfRule type="expression" dxfId="64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113"/>
  <dimension ref="A1:K65"/>
  <sheetViews>
    <sheetView showGridLines="0" zoomScale="85" zoomScaleNormal="85" workbookViewId="0">
      <selection activeCell="B22" sqref="B22"/>
    </sheetView>
  </sheetViews>
  <sheetFormatPr defaultColWidth="10" defaultRowHeight="13.2" x14ac:dyDescent="0.25"/>
  <cols>
    <col min="1" max="1" width="31.88671875" style="27" customWidth="1"/>
    <col min="2" max="11" width="22.88671875" style="27" customWidth="1"/>
    <col min="12" max="16384" width="10" style="27"/>
  </cols>
  <sheetData>
    <row r="1" spans="1:11" ht="21" x14ac:dyDescent="0.4">
      <c r="A1" s="40" t="s">
        <v>0</v>
      </c>
      <c r="B1" s="41"/>
      <c r="C1" s="41"/>
      <c r="D1" s="41"/>
      <c r="E1" s="41"/>
      <c r="F1" s="41"/>
      <c r="G1" s="41"/>
      <c r="H1" s="41"/>
      <c r="I1" s="41"/>
    </row>
    <row r="2" spans="1:11" ht="15.6" x14ac:dyDescent="0.3">
      <c r="A2" s="42" t="str">
        <f>IF(title="&gt; Enter workbook title here","Enter workbook title in Cover sheet",title)</f>
        <v>Fire_S - Consolidated Factor Spreadsheet</v>
      </c>
      <c r="B2" s="43"/>
      <c r="C2" s="43"/>
      <c r="D2" s="43"/>
      <c r="E2" s="43"/>
      <c r="F2" s="43"/>
      <c r="G2" s="43"/>
      <c r="H2" s="43"/>
      <c r="I2" s="43"/>
    </row>
    <row r="3" spans="1:11" ht="15.6" x14ac:dyDescent="0.3">
      <c r="A3" s="44" t="str">
        <f>TABLE_FACTOR_TYPE&amp;" - x-"&amp;TABLE_SERIES_NUMBER</f>
        <v>Pension Debit - x-326</v>
      </c>
      <c r="B3" s="43"/>
      <c r="C3" s="43"/>
      <c r="D3" s="43"/>
      <c r="E3" s="43"/>
      <c r="F3" s="43"/>
      <c r="G3" s="43"/>
      <c r="H3" s="43"/>
      <c r="I3" s="43"/>
    </row>
    <row r="4" spans="1:11" x14ac:dyDescent="0.25">
      <c r="A4" s="45"/>
    </row>
    <row r="6" spans="1:11" x14ac:dyDescent="0.25">
      <c r="A6" s="77" t="s">
        <v>573</v>
      </c>
      <c r="B6" s="79" t="s">
        <v>574</v>
      </c>
      <c r="C6" s="79"/>
      <c r="D6" s="79"/>
      <c r="E6" s="79"/>
      <c r="F6" s="79"/>
      <c r="G6" s="79"/>
      <c r="H6" s="79"/>
      <c r="I6" s="79"/>
      <c r="J6" s="79"/>
      <c r="K6" s="79"/>
    </row>
    <row r="7" spans="1:11" x14ac:dyDescent="0.25">
      <c r="A7" s="78" t="s">
        <v>575</v>
      </c>
      <c r="B7" s="80" t="s">
        <v>82</v>
      </c>
      <c r="C7" s="80"/>
      <c r="D7" s="80"/>
      <c r="E7" s="80"/>
      <c r="F7" s="80"/>
      <c r="G7" s="80"/>
      <c r="H7" s="80"/>
      <c r="I7" s="80"/>
      <c r="J7" s="80"/>
      <c r="K7" s="80"/>
    </row>
    <row r="8" spans="1:11" x14ac:dyDescent="0.25">
      <c r="A8" s="78" t="s">
        <v>285</v>
      </c>
      <c r="B8" s="80">
        <v>2006</v>
      </c>
      <c r="C8" s="80"/>
      <c r="D8" s="80"/>
      <c r="E8" s="80"/>
      <c r="F8" s="80"/>
      <c r="G8" s="80"/>
      <c r="H8" s="80"/>
      <c r="I8" s="80"/>
      <c r="J8" s="80"/>
      <c r="K8" s="80"/>
    </row>
    <row r="9" spans="1:11" x14ac:dyDescent="0.25">
      <c r="A9" s="78" t="s">
        <v>286</v>
      </c>
      <c r="B9" s="80" t="s">
        <v>420</v>
      </c>
      <c r="C9" s="80"/>
      <c r="D9" s="80"/>
      <c r="E9" s="80"/>
      <c r="F9" s="80"/>
      <c r="G9" s="80"/>
      <c r="H9" s="80"/>
      <c r="I9" s="80"/>
      <c r="J9" s="80"/>
      <c r="K9" s="80"/>
    </row>
    <row r="10" spans="1:11" x14ac:dyDescent="0.25">
      <c r="A10" s="78" t="s">
        <v>6</v>
      </c>
      <c r="B10" s="80" t="s">
        <v>438</v>
      </c>
      <c r="C10" s="80"/>
      <c r="D10" s="80"/>
      <c r="E10" s="80"/>
      <c r="F10" s="80"/>
      <c r="G10" s="80"/>
      <c r="H10" s="80"/>
      <c r="I10" s="80"/>
      <c r="J10" s="80"/>
      <c r="K10" s="80"/>
    </row>
    <row r="11" spans="1:11" x14ac:dyDescent="0.25">
      <c r="A11" s="78" t="s">
        <v>287</v>
      </c>
      <c r="B11" s="80" t="s">
        <v>422</v>
      </c>
      <c r="C11" s="80"/>
      <c r="D11" s="80"/>
      <c r="E11" s="80"/>
      <c r="F11" s="80"/>
      <c r="G11" s="80"/>
      <c r="H11" s="80"/>
      <c r="I11" s="80"/>
      <c r="J11" s="80"/>
      <c r="K11" s="80"/>
    </row>
    <row r="12" spans="1:11" x14ac:dyDescent="0.25">
      <c r="A12" s="78" t="s">
        <v>288</v>
      </c>
      <c r="B12" s="80" t="s">
        <v>433</v>
      </c>
      <c r="C12" s="80"/>
      <c r="D12" s="80"/>
      <c r="E12" s="80"/>
      <c r="F12" s="80"/>
      <c r="G12" s="80"/>
      <c r="H12" s="80"/>
      <c r="I12" s="80"/>
      <c r="J12" s="80"/>
      <c r="K12" s="80"/>
    </row>
    <row r="13" spans="1:11" hidden="1" x14ac:dyDescent="0.25">
      <c r="A13" s="78" t="s">
        <v>582</v>
      </c>
      <c r="B13" s="80">
        <v>1</v>
      </c>
      <c r="C13" s="80"/>
      <c r="D13" s="80"/>
      <c r="E13" s="80"/>
      <c r="F13" s="80"/>
      <c r="G13" s="80"/>
      <c r="H13" s="80"/>
      <c r="I13" s="80"/>
      <c r="J13" s="80"/>
      <c r="K13" s="80"/>
    </row>
    <row r="14" spans="1:11" hidden="1" x14ac:dyDescent="0.25">
      <c r="A14" s="78" t="s">
        <v>290</v>
      </c>
      <c r="B14" s="80">
        <v>326</v>
      </c>
      <c r="C14" s="80"/>
      <c r="D14" s="80"/>
      <c r="E14" s="80"/>
      <c r="F14" s="80"/>
      <c r="G14" s="80"/>
      <c r="H14" s="80"/>
      <c r="I14" s="80"/>
      <c r="J14" s="80"/>
      <c r="K14" s="80"/>
    </row>
    <row r="15" spans="1:11" x14ac:dyDescent="0.25">
      <c r="A15" s="78" t="s">
        <v>585</v>
      </c>
      <c r="B15" s="80" t="s">
        <v>439</v>
      </c>
      <c r="C15" s="80"/>
      <c r="D15" s="80"/>
      <c r="E15" s="80"/>
      <c r="F15" s="80"/>
      <c r="G15" s="80"/>
      <c r="H15" s="80"/>
      <c r="I15" s="80"/>
      <c r="J15" s="80"/>
      <c r="K15" s="80"/>
    </row>
    <row r="16" spans="1:11" x14ac:dyDescent="0.25">
      <c r="A16" s="78" t="s">
        <v>292</v>
      </c>
      <c r="B16" s="80" t="s">
        <v>428</v>
      </c>
      <c r="C16" s="80"/>
      <c r="D16" s="80"/>
      <c r="E16" s="80"/>
      <c r="F16" s="80"/>
      <c r="G16" s="80"/>
      <c r="H16" s="80"/>
      <c r="I16" s="80"/>
      <c r="J16" s="80"/>
      <c r="K16" s="80"/>
    </row>
    <row r="17" spans="1:11" ht="39.6" x14ac:dyDescent="0.25">
      <c r="A17" s="78" t="s">
        <v>657</v>
      </c>
      <c r="B17" s="80" t="s">
        <v>387</v>
      </c>
      <c r="C17" s="80"/>
      <c r="D17" s="80"/>
      <c r="E17" s="80"/>
      <c r="F17" s="80"/>
      <c r="G17" s="80"/>
      <c r="H17" s="80"/>
      <c r="I17" s="80"/>
      <c r="J17" s="80"/>
      <c r="K17" s="80"/>
    </row>
    <row r="18" spans="1:11" x14ac:dyDescent="0.25">
      <c r="A18" s="78" t="s">
        <v>589</v>
      </c>
      <c r="B18" s="87">
        <v>45070</v>
      </c>
      <c r="C18" s="80"/>
      <c r="D18" s="80"/>
      <c r="E18" s="80"/>
      <c r="F18" s="80"/>
      <c r="G18" s="80"/>
      <c r="H18" s="80"/>
      <c r="I18" s="80"/>
      <c r="J18" s="80"/>
      <c r="K18" s="80"/>
    </row>
    <row r="19" spans="1:11" x14ac:dyDescent="0.25">
      <c r="A19" s="78" t="s">
        <v>295</v>
      </c>
      <c r="B19" s="87">
        <v>45014</v>
      </c>
      <c r="C19" s="80"/>
      <c r="D19" s="80"/>
      <c r="E19" s="80"/>
      <c r="F19" s="80"/>
      <c r="G19" s="80"/>
      <c r="H19" s="80"/>
      <c r="I19" s="80"/>
      <c r="J19" s="80"/>
      <c r="K19" s="80"/>
    </row>
    <row r="20" spans="1:11" x14ac:dyDescent="0.25">
      <c r="A20" s="78" t="s">
        <v>297</v>
      </c>
      <c r="B20" s="80" t="s">
        <v>310</v>
      </c>
      <c r="C20" s="80"/>
      <c r="D20" s="80"/>
      <c r="E20" s="80"/>
      <c r="F20" s="80"/>
      <c r="G20" s="80"/>
      <c r="H20" s="80"/>
      <c r="I20" s="80"/>
      <c r="J20" s="80"/>
      <c r="K20" s="80"/>
    </row>
    <row r="21" spans="1:11" x14ac:dyDescent="0.25">
      <c r="A21" s="168" t="s">
        <v>658</v>
      </c>
      <c r="B21" s="80" t="s">
        <v>309</v>
      </c>
      <c r="C21" s="80"/>
      <c r="D21" s="80"/>
      <c r="E21" s="80"/>
      <c r="F21" s="80"/>
      <c r="G21" s="80"/>
      <c r="H21" s="80"/>
      <c r="I21" s="80"/>
      <c r="J21" s="80"/>
      <c r="K21" s="80"/>
    </row>
    <row r="23" spans="1:11" x14ac:dyDescent="0.25">
      <c r="B23" s="95" t="str">
        <f>HYPERLINK("#'Factor List'!A1","Back to Factor List")</f>
        <v>Back to Factor List</v>
      </c>
    </row>
    <row r="24" spans="1:11" x14ac:dyDescent="0.25">
      <c r="B24" s="95" t="str">
        <f>HYPERLINK("#'Assumptions'!A1","Assumptions")</f>
        <v>Assumptions</v>
      </c>
    </row>
    <row r="26" spans="1:11" x14ac:dyDescent="0.25">
      <c r="A26" s="91" t="s">
        <v>700</v>
      </c>
      <c r="B26" s="91">
        <v>65</v>
      </c>
      <c r="C26" s="91">
        <v>66</v>
      </c>
      <c r="D26" s="91">
        <v>67</v>
      </c>
      <c r="E26" s="91">
        <v>68</v>
      </c>
      <c r="F26" s="91">
        <v>69</v>
      </c>
      <c r="G26" s="91">
        <v>70</v>
      </c>
      <c r="H26" s="91">
        <v>71</v>
      </c>
      <c r="I26" s="91">
        <v>72</v>
      </c>
      <c r="J26" s="91">
        <v>73</v>
      </c>
      <c r="K26" s="91">
        <v>74</v>
      </c>
    </row>
    <row r="27" spans="1:11" x14ac:dyDescent="0.25">
      <c r="A27" s="92">
        <v>0</v>
      </c>
      <c r="B27" s="94">
        <v>1</v>
      </c>
      <c r="C27" s="94">
        <v>1.0620000000000001</v>
      </c>
      <c r="D27" s="94">
        <v>1.131</v>
      </c>
      <c r="E27" s="94">
        <v>1.206</v>
      </c>
      <c r="F27" s="94">
        <v>1.29</v>
      </c>
      <c r="G27" s="94">
        <v>1.383</v>
      </c>
      <c r="H27" s="94">
        <v>1.4850000000000001</v>
      </c>
      <c r="I27" s="94">
        <v>1.6</v>
      </c>
      <c r="J27" s="94">
        <v>1.728</v>
      </c>
      <c r="K27" s="94">
        <v>1.87</v>
      </c>
    </row>
    <row r="28" spans="1:11" x14ac:dyDescent="0.25">
      <c r="A28" s="92">
        <v>1</v>
      </c>
      <c r="B28" s="94">
        <v>1.0049999999999999</v>
      </c>
      <c r="C28" s="94">
        <v>1.0680000000000001</v>
      </c>
      <c r="D28" s="94">
        <v>1.137</v>
      </c>
      <c r="E28" s="94">
        <v>1.2130000000000001</v>
      </c>
      <c r="F28" s="94">
        <v>1.298</v>
      </c>
      <c r="G28" s="94">
        <v>1.391</v>
      </c>
      <c r="H28" s="94">
        <v>1.4950000000000001</v>
      </c>
      <c r="I28" s="94">
        <v>1.61</v>
      </c>
      <c r="J28" s="94">
        <v>1.7390000000000001</v>
      </c>
      <c r="K28" s="94">
        <v>1.8839999999999999</v>
      </c>
    </row>
    <row r="29" spans="1:11" x14ac:dyDescent="0.25">
      <c r="A29" s="92">
        <v>2</v>
      </c>
      <c r="B29" s="94">
        <v>1.01</v>
      </c>
      <c r="C29" s="94">
        <v>1.0740000000000001</v>
      </c>
      <c r="D29" s="94">
        <v>1.143</v>
      </c>
      <c r="E29" s="94">
        <v>1.22</v>
      </c>
      <c r="F29" s="94">
        <v>1.306</v>
      </c>
      <c r="G29" s="94">
        <v>1.4</v>
      </c>
      <c r="H29" s="94">
        <v>1.5049999999999999</v>
      </c>
      <c r="I29" s="94">
        <v>1.621</v>
      </c>
      <c r="J29" s="94">
        <v>1.7509999999999999</v>
      </c>
      <c r="K29" s="94">
        <v>1.897</v>
      </c>
    </row>
    <row r="30" spans="1:11" x14ac:dyDescent="0.25">
      <c r="A30" s="92">
        <v>3</v>
      </c>
      <c r="B30" s="94">
        <v>1.016</v>
      </c>
      <c r="C30" s="94">
        <v>1.079</v>
      </c>
      <c r="D30" s="94">
        <v>1.1499999999999999</v>
      </c>
      <c r="E30" s="94">
        <v>1.2270000000000001</v>
      </c>
      <c r="F30" s="94">
        <v>1.3129999999999999</v>
      </c>
      <c r="G30" s="94">
        <v>1.4079999999999999</v>
      </c>
      <c r="H30" s="94">
        <v>1.514</v>
      </c>
      <c r="I30" s="94">
        <v>1.6319999999999999</v>
      </c>
      <c r="J30" s="94">
        <v>1.7629999999999999</v>
      </c>
      <c r="K30" s="94">
        <v>1.911</v>
      </c>
    </row>
    <row r="31" spans="1:11" x14ac:dyDescent="0.25">
      <c r="A31" s="92">
        <v>4</v>
      </c>
      <c r="B31" s="94">
        <v>1.0209999999999999</v>
      </c>
      <c r="C31" s="94">
        <v>1.085</v>
      </c>
      <c r="D31" s="94">
        <v>1.1559999999999999</v>
      </c>
      <c r="E31" s="94">
        <v>1.234</v>
      </c>
      <c r="F31" s="94">
        <v>1.321</v>
      </c>
      <c r="G31" s="94">
        <v>1.417</v>
      </c>
      <c r="H31" s="94">
        <v>1.524</v>
      </c>
      <c r="I31" s="94">
        <v>1.6419999999999999</v>
      </c>
      <c r="J31" s="94">
        <v>1.7749999999999999</v>
      </c>
      <c r="K31" s="94">
        <v>1.9239999999999999</v>
      </c>
    </row>
    <row r="32" spans="1:11" x14ac:dyDescent="0.25">
      <c r="A32" s="92">
        <v>5</v>
      </c>
      <c r="B32" s="94">
        <v>1.026</v>
      </c>
      <c r="C32" s="94">
        <v>1.091</v>
      </c>
      <c r="D32" s="94">
        <v>1.1619999999999999</v>
      </c>
      <c r="E32" s="94">
        <v>1.2410000000000001</v>
      </c>
      <c r="F32" s="94">
        <v>1.329</v>
      </c>
      <c r="G32" s="94">
        <v>1.4259999999999999</v>
      </c>
      <c r="H32" s="94">
        <v>1.5329999999999999</v>
      </c>
      <c r="I32" s="94">
        <v>1.653</v>
      </c>
      <c r="J32" s="94">
        <v>1.7869999999999999</v>
      </c>
      <c r="K32" s="94">
        <v>1.9370000000000001</v>
      </c>
    </row>
    <row r="33" spans="1:11" x14ac:dyDescent="0.25">
      <c r="A33" s="92">
        <v>6</v>
      </c>
      <c r="B33" s="94">
        <v>1.0309999999999999</v>
      </c>
      <c r="C33" s="94">
        <v>1.0960000000000001</v>
      </c>
      <c r="D33" s="94">
        <v>1.169</v>
      </c>
      <c r="E33" s="94">
        <v>1.248</v>
      </c>
      <c r="F33" s="94">
        <v>1.3360000000000001</v>
      </c>
      <c r="G33" s="94">
        <v>1.4339999999999999</v>
      </c>
      <c r="H33" s="94">
        <v>1.5429999999999999</v>
      </c>
      <c r="I33" s="94">
        <v>1.6639999999999999</v>
      </c>
      <c r="J33" s="94">
        <v>1.7989999999999999</v>
      </c>
      <c r="K33" s="94">
        <v>1.9510000000000001</v>
      </c>
    </row>
    <row r="34" spans="1:11" x14ac:dyDescent="0.25">
      <c r="A34" s="92">
        <v>7</v>
      </c>
      <c r="B34" s="94">
        <v>1.036</v>
      </c>
      <c r="C34" s="94">
        <v>1.1020000000000001</v>
      </c>
      <c r="D34" s="94">
        <v>1.175</v>
      </c>
      <c r="E34" s="94">
        <v>1.2549999999999999</v>
      </c>
      <c r="F34" s="94">
        <v>1.3440000000000001</v>
      </c>
      <c r="G34" s="94">
        <v>1.4430000000000001</v>
      </c>
      <c r="H34" s="94">
        <v>1.552</v>
      </c>
      <c r="I34" s="94">
        <v>1.6739999999999999</v>
      </c>
      <c r="J34" s="94">
        <v>1.8109999999999999</v>
      </c>
      <c r="K34" s="94">
        <v>1.964</v>
      </c>
    </row>
    <row r="35" spans="1:11" x14ac:dyDescent="0.25">
      <c r="A35" s="92">
        <v>8</v>
      </c>
      <c r="B35" s="94">
        <v>1.0409999999999999</v>
      </c>
      <c r="C35" s="94">
        <v>1.1080000000000001</v>
      </c>
      <c r="D35" s="94">
        <v>1.181</v>
      </c>
      <c r="E35" s="94">
        <v>1.262</v>
      </c>
      <c r="F35" s="94">
        <v>1.3520000000000001</v>
      </c>
      <c r="G35" s="94">
        <v>1.4510000000000001</v>
      </c>
      <c r="H35" s="94">
        <v>1.5620000000000001</v>
      </c>
      <c r="I35" s="94">
        <v>1.6850000000000001</v>
      </c>
      <c r="J35" s="94">
        <v>1.823</v>
      </c>
      <c r="K35" s="94">
        <v>1.978</v>
      </c>
    </row>
    <row r="36" spans="1:11" x14ac:dyDescent="0.25">
      <c r="A36" s="92">
        <v>9</v>
      </c>
      <c r="B36" s="94">
        <v>1.0469999999999999</v>
      </c>
      <c r="C36" s="94">
        <v>1.1140000000000001</v>
      </c>
      <c r="D36" s="94">
        <v>1.1870000000000001</v>
      </c>
      <c r="E36" s="94">
        <v>1.2689999999999999</v>
      </c>
      <c r="F36" s="94">
        <v>1.36</v>
      </c>
      <c r="G36" s="94">
        <v>1.46</v>
      </c>
      <c r="H36" s="94">
        <v>1.571</v>
      </c>
      <c r="I36" s="94">
        <v>1.696</v>
      </c>
      <c r="J36" s="94">
        <v>1.835</v>
      </c>
      <c r="K36" s="94">
        <v>1.9910000000000001</v>
      </c>
    </row>
    <row r="37" spans="1:11" x14ac:dyDescent="0.25">
      <c r="A37" s="92">
        <v>10</v>
      </c>
      <c r="B37" s="94">
        <v>1.052</v>
      </c>
      <c r="C37" s="94">
        <v>1.119</v>
      </c>
      <c r="D37" s="94">
        <v>1.194</v>
      </c>
      <c r="E37" s="94">
        <v>1.276</v>
      </c>
      <c r="F37" s="94">
        <v>1.367</v>
      </c>
      <c r="G37" s="94">
        <v>1.468</v>
      </c>
      <c r="H37" s="94">
        <v>1.581</v>
      </c>
      <c r="I37" s="94">
        <v>1.706</v>
      </c>
      <c r="J37" s="94">
        <v>1.847</v>
      </c>
      <c r="K37" s="94">
        <v>2.004</v>
      </c>
    </row>
    <row r="38" spans="1:11" x14ac:dyDescent="0.25">
      <c r="A38" s="92">
        <v>11</v>
      </c>
      <c r="B38" s="94">
        <v>1.0569999999999999</v>
      </c>
      <c r="C38" s="94">
        <v>1.125</v>
      </c>
      <c r="D38" s="94">
        <v>1.2</v>
      </c>
      <c r="E38" s="94">
        <v>1.2829999999999999</v>
      </c>
      <c r="F38" s="94">
        <v>1.375</v>
      </c>
      <c r="G38" s="94">
        <v>1.4770000000000001</v>
      </c>
      <c r="H38" s="94">
        <v>1.59</v>
      </c>
      <c r="I38" s="94">
        <v>1.7170000000000001</v>
      </c>
      <c r="J38" s="94">
        <v>1.859</v>
      </c>
      <c r="K38" s="94">
        <v>2.0179999999999998</v>
      </c>
    </row>
    <row r="39" spans="1:11" x14ac:dyDescent="0.25">
      <c r="A39"/>
      <c r="B39"/>
    </row>
    <row r="40" spans="1:11" x14ac:dyDescent="0.25">
      <c r="A40"/>
      <c r="B40"/>
    </row>
    <row r="41" spans="1:11" x14ac:dyDescent="0.25">
      <c r="A41"/>
      <c r="B41"/>
    </row>
    <row r="42" spans="1:11" x14ac:dyDescent="0.25">
      <c r="A42"/>
      <c r="B42"/>
    </row>
    <row r="43" spans="1:11" x14ac:dyDescent="0.25">
      <c r="A43"/>
      <c r="B43"/>
    </row>
    <row r="44" spans="1:11" ht="39.6" customHeight="1" x14ac:dyDescent="0.25">
      <c r="A44"/>
      <c r="B44"/>
    </row>
    <row r="45" spans="1:11" x14ac:dyDescent="0.25">
      <c r="A45"/>
      <c r="B45"/>
    </row>
    <row r="46" spans="1:11" ht="27.6" customHeight="1" x14ac:dyDescent="0.25">
      <c r="A46"/>
      <c r="B46"/>
    </row>
    <row r="47" spans="1:11" x14ac:dyDescent="0.25">
      <c r="A47"/>
      <c r="B47"/>
    </row>
    <row r="48" spans="1:11"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Bln9Y5SJAZ6ie40oU9O5eDGpgT9mzLV6+hmWEWpZRBst3nQuKt1CdvH9f/5zIbk+wFOa9Tnpd9mIryNLfFLSSQ==" saltValue="/8U0LiUycXJBWqX44YKKQQ==" spinCount="100000" sheet="1" objects="1" scenarios="1"/>
  <conditionalFormatting sqref="A6:A16">
    <cfRule type="expression" dxfId="641" priority="23" stopIfTrue="1">
      <formula>MOD(ROW(),2)=0</formula>
    </cfRule>
    <cfRule type="expression" dxfId="640" priority="24" stopIfTrue="1">
      <formula>MOD(ROW(),2)&lt;&gt;0</formula>
    </cfRule>
  </conditionalFormatting>
  <conditionalFormatting sqref="B6:K16 B26:K38 D17:K21">
    <cfRule type="expression" dxfId="639" priority="25" stopIfTrue="1">
      <formula>MOD(ROW(),2)=0</formula>
    </cfRule>
    <cfRule type="expression" dxfId="638" priority="26" stopIfTrue="1">
      <formula>MOD(ROW(),2)&lt;&gt;0</formula>
    </cfRule>
  </conditionalFormatting>
  <conditionalFormatting sqref="C17:C21">
    <cfRule type="expression" dxfId="637" priority="17" stopIfTrue="1">
      <formula>MOD(ROW(),2)=0</formula>
    </cfRule>
    <cfRule type="expression" dxfId="636" priority="18" stopIfTrue="1">
      <formula>MOD(ROW(),2)&lt;&gt;0</formula>
    </cfRule>
  </conditionalFormatting>
  <conditionalFormatting sqref="A17:A20">
    <cfRule type="expression" dxfId="635" priority="13" stopIfTrue="1">
      <formula>MOD(ROW(),2)=0</formula>
    </cfRule>
    <cfRule type="expression" dxfId="634" priority="14" stopIfTrue="1">
      <formula>MOD(ROW(),2)&lt;&gt;0</formula>
    </cfRule>
  </conditionalFormatting>
  <conditionalFormatting sqref="B17">
    <cfRule type="expression" dxfId="633" priority="15" stopIfTrue="1">
      <formula>MOD(ROW(),2)=0</formula>
    </cfRule>
    <cfRule type="expression" dxfId="632" priority="16" stopIfTrue="1">
      <formula>MOD(ROW(),2)&lt;&gt;0</formula>
    </cfRule>
  </conditionalFormatting>
  <conditionalFormatting sqref="A26:A38">
    <cfRule type="expression" dxfId="631" priority="9" stopIfTrue="1">
      <formula>MOD(ROW(),2)=0</formula>
    </cfRule>
    <cfRule type="expression" dxfId="630" priority="10" stopIfTrue="1">
      <formula>MOD(ROW(),2)&lt;&gt;0</formula>
    </cfRule>
  </conditionalFormatting>
  <conditionalFormatting sqref="B18:B21">
    <cfRule type="expression" dxfId="629" priority="7" stopIfTrue="1">
      <formula>MOD(ROW(),2)=0</formula>
    </cfRule>
    <cfRule type="expression" dxfId="628" priority="8" stopIfTrue="1">
      <formula>MOD(ROW(),2)&lt;&gt;0</formula>
    </cfRule>
  </conditionalFormatting>
  <conditionalFormatting sqref="A21">
    <cfRule type="expression" dxfId="627" priority="3" stopIfTrue="1">
      <formula>MOD(ROW(),2)=0</formula>
    </cfRule>
    <cfRule type="expression" dxfId="62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114"/>
  <dimension ref="A1:K65"/>
  <sheetViews>
    <sheetView showGridLines="0" zoomScale="85" zoomScaleNormal="85" workbookViewId="0">
      <selection activeCell="B22" sqref="B22"/>
    </sheetView>
  </sheetViews>
  <sheetFormatPr defaultColWidth="10" defaultRowHeight="13.2" x14ac:dyDescent="0.25"/>
  <cols>
    <col min="1" max="1" width="31.88671875" style="27" customWidth="1"/>
    <col min="2" max="11" width="22.88671875" style="27" customWidth="1"/>
    <col min="12" max="16384" width="10" style="27"/>
  </cols>
  <sheetData>
    <row r="1" spans="1:11" ht="21" x14ac:dyDescent="0.4">
      <c r="A1" s="40" t="s">
        <v>0</v>
      </c>
      <c r="B1" s="41"/>
      <c r="C1" s="41"/>
      <c r="D1" s="41"/>
      <c r="E1" s="41"/>
      <c r="F1" s="41"/>
      <c r="G1" s="41"/>
      <c r="H1" s="41"/>
      <c r="I1" s="41"/>
    </row>
    <row r="2" spans="1:11" ht="15.6" x14ac:dyDescent="0.3">
      <c r="A2" s="42" t="str">
        <f>IF(title="&gt; Enter workbook title here","Enter workbook title in Cover sheet",title)</f>
        <v>Fire_S - Consolidated Factor Spreadsheet</v>
      </c>
      <c r="B2" s="43"/>
      <c r="C2" s="43"/>
      <c r="D2" s="43"/>
      <c r="E2" s="43"/>
      <c r="F2" s="43"/>
      <c r="G2" s="43"/>
      <c r="H2" s="43"/>
      <c r="I2" s="43"/>
    </row>
    <row r="3" spans="1:11" ht="15.6" x14ac:dyDescent="0.3">
      <c r="A3" s="44" t="str">
        <f>TABLE_FACTOR_TYPE&amp;" - x-"&amp;TABLE_SERIES_NUMBER</f>
        <v>Pension Debit - x-327</v>
      </c>
      <c r="B3" s="43"/>
      <c r="C3" s="43"/>
      <c r="D3" s="43"/>
      <c r="E3" s="43"/>
      <c r="F3" s="43"/>
      <c r="G3" s="43"/>
      <c r="H3" s="43"/>
      <c r="I3" s="43"/>
    </row>
    <row r="4" spans="1:11" x14ac:dyDescent="0.25">
      <c r="A4" s="45"/>
    </row>
    <row r="6" spans="1:11" x14ac:dyDescent="0.25">
      <c r="A6" s="77" t="s">
        <v>573</v>
      </c>
      <c r="B6" s="79" t="s">
        <v>574</v>
      </c>
      <c r="C6" s="79"/>
      <c r="D6" s="79"/>
      <c r="E6" s="79"/>
      <c r="F6" s="79"/>
      <c r="G6" s="79"/>
      <c r="H6" s="79"/>
      <c r="I6" s="79"/>
      <c r="J6" s="79"/>
      <c r="K6" s="79"/>
    </row>
    <row r="7" spans="1:11" x14ac:dyDescent="0.25">
      <c r="A7" s="78" t="s">
        <v>575</v>
      </c>
      <c r="B7" s="80" t="s">
        <v>82</v>
      </c>
      <c r="C7" s="80"/>
      <c r="D7" s="80"/>
      <c r="E7" s="80"/>
      <c r="F7" s="80"/>
      <c r="G7" s="80"/>
      <c r="H7" s="80"/>
      <c r="I7" s="80"/>
      <c r="J7" s="80"/>
      <c r="K7" s="80"/>
    </row>
    <row r="8" spans="1:11" x14ac:dyDescent="0.25">
      <c r="A8" s="78" t="s">
        <v>285</v>
      </c>
      <c r="B8" s="80">
        <v>2006</v>
      </c>
      <c r="C8" s="80"/>
      <c r="D8" s="80"/>
      <c r="E8" s="80"/>
      <c r="F8" s="80"/>
      <c r="G8" s="80"/>
      <c r="H8" s="80"/>
      <c r="I8" s="80"/>
      <c r="J8" s="80"/>
      <c r="K8" s="80"/>
    </row>
    <row r="9" spans="1:11" x14ac:dyDescent="0.25">
      <c r="A9" s="78" t="s">
        <v>286</v>
      </c>
      <c r="B9" s="80" t="s">
        <v>420</v>
      </c>
      <c r="C9" s="80"/>
      <c r="D9" s="80"/>
      <c r="E9" s="80"/>
      <c r="F9" s="80"/>
      <c r="G9" s="80"/>
      <c r="H9" s="80"/>
      <c r="I9" s="80"/>
      <c r="J9" s="80"/>
      <c r="K9" s="80"/>
    </row>
    <row r="10" spans="1:11" x14ac:dyDescent="0.25">
      <c r="A10" s="78" t="s">
        <v>6</v>
      </c>
      <c r="B10" s="80" t="s">
        <v>440</v>
      </c>
      <c r="C10" s="80"/>
      <c r="D10" s="80"/>
      <c r="E10" s="80"/>
      <c r="F10" s="80"/>
      <c r="G10" s="80"/>
      <c r="H10" s="80"/>
      <c r="I10" s="80"/>
      <c r="J10" s="80"/>
      <c r="K10" s="80"/>
    </row>
    <row r="11" spans="1:11" x14ac:dyDescent="0.25">
      <c r="A11" s="78" t="s">
        <v>287</v>
      </c>
      <c r="B11" s="80" t="s">
        <v>422</v>
      </c>
      <c r="C11" s="80"/>
      <c r="D11" s="80"/>
      <c r="E11" s="80"/>
      <c r="F11" s="80"/>
      <c r="G11" s="80"/>
      <c r="H11" s="80"/>
      <c r="I11" s="80"/>
      <c r="J11" s="80"/>
      <c r="K11" s="80"/>
    </row>
    <row r="12" spans="1:11" x14ac:dyDescent="0.25">
      <c r="A12" s="78" t="s">
        <v>288</v>
      </c>
      <c r="B12" s="80" t="s">
        <v>433</v>
      </c>
      <c r="C12" s="80"/>
      <c r="D12" s="80"/>
      <c r="E12" s="80"/>
      <c r="F12" s="80"/>
      <c r="G12" s="80"/>
      <c r="H12" s="80"/>
      <c r="I12" s="80"/>
      <c r="J12" s="80"/>
      <c r="K12" s="80"/>
    </row>
    <row r="13" spans="1:11" hidden="1" x14ac:dyDescent="0.25">
      <c r="A13" s="78" t="s">
        <v>582</v>
      </c>
      <c r="B13" s="80">
        <v>1</v>
      </c>
      <c r="C13" s="80"/>
      <c r="D13" s="80"/>
      <c r="E13" s="80"/>
      <c r="F13" s="80"/>
      <c r="G13" s="80"/>
      <c r="H13" s="80"/>
      <c r="I13" s="80"/>
      <c r="J13" s="80"/>
      <c r="K13" s="80"/>
    </row>
    <row r="14" spans="1:11" hidden="1" x14ac:dyDescent="0.25">
      <c r="A14" s="78" t="s">
        <v>290</v>
      </c>
      <c r="B14" s="80">
        <v>327</v>
      </c>
      <c r="C14" s="80"/>
      <c r="D14" s="80"/>
      <c r="E14" s="80"/>
      <c r="F14" s="80"/>
      <c r="G14" s="80"/>
      <c r="H14" s="80"/>
      <c r="I14" s="80"/>
      <c r="J14" s="80"/>
      <c r="K14" s="80"/>
    </row>
    <row r="15" spans="1:11" x14ac:dyDescent="0.25">
      <c r="A15" s="78" t="s">
        <v>585</v>
      </c>
      <c r="B15" s="80" t="s">
        <v>441</v>
      </c>
      <c r="C15" s="80"/>
      <c r="D15" s="80"/>
      <c r="E15" s="80"/>
      <c r="F15" s="80"/>
      <c r="G15" s="80"/>
      <c r="H15" s="80"/>
      <c r="I15" s="80"/>
      <c r="J15" s="80"/>
      <c r="K15" s="80"/>
    </row>
    <row r="16" spans="1:11" x14ac:dyDescent="0.25">
      <c r="A16" s="78" t="s">
        <v>292</v>
      </c>
      <c r="B16" s="80" t="s">
        <v>442</v>
      </c>
      <c r="C16" s="80"/>
      <c r="D16" s="80"/>
      <c r="E16" s="80"/>
      <c r="F16" s="80"/>
      <c r="G16" s="80"/>
      <c r="H16" s="80"/>
      <c r="I16" s="80"/>
      <c r="J16" s="80"/>
      <c r="K16" s="80"/>
    </row>
    <row r="17" spans="1:11" ht="39.6" x14ac:dyDescent="0.25">
      <c r="A17" s="78" t="s">
        <v>657</v>
      </c>
      <c r="B17" s="80" t="s">
        <v>387</v>
      </c>
      <c r="C17" s="80"/>
      <c r="D17" s="80"/>
      <c r="E17" s="80"/>
      <c r="F17" s="80"/>
      <c r="G17" s="80"/>
      <c r="H17" s="80"/>
      <c r="I17" s="80"/>
      <c r="J17" s="80"/>
      <c r="K17" s="80"/>
    </row>
    <row r="18" spans="1:11" x14ac:dyDescent="0.25">
      <c r="A18" s="78" t="s">
        <v>589</v>
      </c>
      <c r="B18" s="87">
        <v>45070</v>
      </c>
      <c r="C18" s="80"/>
      <c r="D18" s="80"/>
      <c r="E18" s="80"/>
      <c r="F18" s="80"/>
      <c r="G18" s="80"/>
      <c r="H18" s="80"/>
      <c r="I18" s="80"/>
      <c r="J18" s="80"/>
      <c r="K18" s="80"/>
    </row>
    <row r="19" spans="1:11" x14ac:dyDescent="0.25">
      <c r="A19" s="78" t="s">
        <v>295</v>
      </c>
      <c r="B19" s="87">
        <v>45014</v>
      </c>
      <c r="C19" s="80"/>
      <c r="D19" s="80"/>
      <c r="E19" s="80"/>
      <c r="F19" s="80"/>
      <c r="G19" s="80"/>
      <c r="H19" s="80"/>
      <c r="I19" s="80"/>
      <c r="J19" s="80"/>
      <c r="K19" s="80"/>
    </row>
    <row r="20" spans="1:11" x14ac:dyDescent="0.25">
      <c r="A20" s="78" t="s">
        <v>297</v>
      </c>
      <c r="B20" s="80" t="s">
        <v>310</v>
      </c>
      <c r="C20" s="80"/>
      <c r="D20" s="80"/>
      <c r="E20" s="80"/>
      <c r="F20" s="80"/>
      <c r="G20" s="80"/>
      <c r="H20" s="80"/>
      <c r="I20" s="80"/>
      <c r="J20" s="80"/>
      <c r="K20" s="80"/>
    </row>
    <row r="21" spans="1:11" x14ac:dyDescent="0.25">
      <c r="A21" s="168" t="s">
        <v>658</v>
      </c>
      <c r="B21" s="80" t="s">
        <v>309</v>
      </c>
      <c r="C21" s="80"/>
      <c r="D21" s="80"/>
      <c r="E21" s="80"/>
      <c r="F21" s="80"/>
      <c r="G21" s="80"/>
      <c r="H21" s="80"/>
      <c r="I21" s="80"/>
      <c r="J21" s="80"/>
      <c r="K21" s="80"/>
    </row>
    <row r="23" spans="1:11" x14ac:dyDescent="0.25">
      <c r="B23" s="95" t="str">
        <f>HYPERLINK("#'Factor List'!A1","Back to Factor List")</f>
        <v>Back to Factor List</v>
      </c>
    </row>
    <row r="24" spans="1:11" x14ac:dyDescent="0.25">
      <c r="B24" s="95" t="str">
        <f>HYPERLINK("#'Assumptions'!A1","Assumptions")</f>
        <v>Assumptions</v>
      </c>
    </row>
    <row r="26" spans="1:11" x14ac:dyDescent="0.25">
      <c r="A26" s="91" t="s">
        <v>700</v>
      </c>
      <c r="B26" s="91">
        <v>60</v>
      </c>
      <c r="C26" s="91">
        <v>61</v>
      </c>
      <c r="D26" s="91">
        <v>62</v>
      </c>
      <c r="E26" s="91">
        <v>63</v>
      </c>
      <c r="F26" s="91">
        <v>64</v>
      </c>
      <c r="G26" s="91">
        <v>65</v>
      </c>
      <c r="H26" s="91">
        <v>66</v>
      </c>
      <c r="I26" s="91">
        <v>67</v>
      </c>
      <c r="J26" s="91">
        <v>68</v>
      </c>
      <c r="K26" s="91">
        <v>69</v>
      </c>
    </row>
    <row r="27" spans="1:11" x14ac:dyDescent="0.25">
      <c r="A27" s="92">
        <v>0</v>
      </c>
      <c r="B27" s="94">
        <v>1</v>
      </c>
      <c r="C27" s="94">
        <v>1.052</v>
      </c>
      <c r="D27" s="94">
        <v>1.109</v>
      </c>
      <c r="E27" s="94">
        <v>1.171</v>
      </c>
      <c r="F27" s="94">
        <v>1.238</v>
      </c>
      <c r="G27" s="94">
        <v>1.3109999999999999</v>
      </c>
      <c r="H27" s="94">
        <v>1.391</v>
      </c>
      <c r="I27" s="94">
        <v>1.4790000000000001</v>
      </c>
      <c r="J27" s="94">
        <v>1.575</v>
      </c>
      <c r="K27" s="94">
        <v>1.6819999999999999</v>
      </c>
    </row>
    <row r="28" spans="1:11" x14ac:dyDescent="0.25">
      <c r="A28" s="92">
        <v>1</v>
      </c>
      <c r="B28" s="94">
        <v>1.004</v>
      </c>
      <c r="C28" s="94">
        <v>1.0569999999999999</v>
      </c>
      <c r="D28" s="94">
        <v>1.1140000000000001</v>
      </c>
      <c r="E28" s="94">
        <v>1.1759999999999999</v>
      </c>
      <c r="F28" s="94">
        <v>1.244</v>
      </c>
      <c r="G28" s="94">
        <v>1.3180000000000001</v>
      </c>
      <c r="H28" s="94">
        <v>1.399</v>
      </c>
      <c r="I28" s="94">
        <v>1.4870000000000001</v>
      </c>
      <c r="J28" s="94">
        <v>1.5840000000000001</v>
      </c>
      <c r="K28" s="94">
        <v>1.6919999999999999</v>
      </c>
    </row>
    <row r="29" spans="1:11" x14ac:dyDescent="0.25">
      <c r="A29" s="92">
        <v>2</v>
      </c>
      <c r="B29" s="94">
        <v>1.0089999999999999</v>
      </c>
      <c r="C29" s="94">
        <v>1.0620000000000001</v>
      </c>
      <c r="D29" s="94">
        <v>1.119</v>
      </c>
      <c r="E29" s="94">
        <v>1.1819999999999999</v>
      </c>
      <c r="F29" s="94">
        <v>1.25</v>
      </c>
      <c r="G29" s="94">
        <v>1.3240000000000001</v>
      </c>
      <c r="H29" s="94">
        <v>1.4059999999999999</v>
      </c>
      <c r="I29" s="94">
        <v>1.4950000000000001</v>
      </c>
      <c r="J29" s="94">
        <v>1.593</v>
      </c>
      <c r="K29" s="94">
        <v>1.7010000000000001</v>
      </c>
    </row>
    <row r="30" spans="1:11" x14ac:dyDescent="0.25">
      <c r="A30" s="92">
        <v>3</v>
      </c>
      <c r="B30" s="94">
        <v>1.0129999999999999</v>
      </c>
      <c r="C30" s="94">
        <v>1.0660000000000001</v>
      </c>
      <c r="D30" s="94">
        <v>1.1240000000000001</v>
      </c>
      <c r="E30" s="94">
        <v>1.1870000000000001</v>
      </c>
      <c r="F30" s="94">
        <v>1.256</v>
      </c>
      <c r="G30" s="94">
        <v>1.331</v>
      </c>
      <c r="H30" s="94">
        <v>1.413</v>
      </c>
      <c r="I30" s="94">
        <v>1.5029999999999999</v>
      </c>
      <c r="J30" s="94">
        <v>1.6020000000000001</v>
      </c>
      <c r="K30" s="94">
        <v>1.7110000000000001</v>
      </c>
    </row>
    <row r="31" spans="1:11" x14ac:dyDescent="0.25">
      <c r="A31" s="92">
        <v>4</v>
      </c>
      <c r="B31" s="94">
        <v>1.0169999999999999</v>
      </c>
      <c r="C31" s="94">
        <v>1.071</v>
      </c>
      <c r="D31" s="94">
        <v>1.129</v>
      </c>
      <c r="E31" s="94">
        <v>1.1930000000000001</v>
      </c>
      <c r="F31" s="94">
        <v>1.262</v>
      </c>
      <c r="G31" s="94">
        <v>1.3380000000000001</v>
      </c>
      <c r="H31" s="94">
        <v>1.42</v>
      </c>
      <c r="I31" s="94">
        <v>1.5109999999999999</v>
      </c>
      <c r="J31" s="94">
        <v>1.611</v>
      </c>
      <c r="K31" s="94">
        <v>1.7210000000000001</v>
      </c>
    </row>
    <row r="32" spans="1:11" x14ac:dyDescent="0.25">
      <c r="A32" s="92">
        <v>5</v>
      </c>
      <c r="B32" s="94">
        <v>1.022</v>
      </c>
      <c r="C32" s="94">
        <v>1.0760000000000001</v>
      </c>
      <c r="D32" s="94">
        <v>1.135</v>
      </c>
      <c r="E32" s="94">
        <v>1.1990000000000001</v>
      </c>
      <c r="F32" s="94">
        <v>1.268</v>
      </c>
      <c r="G32" s="94">
        <v>1.3440000000000001</v>
      </c>
      <c r="H32" s="94">
        <v>1.4279999999999999</v>
      </c>
      <c r="I32" s="94">
        <v>1.5189999999999999</v>
      </c>
      <c r="J32" s="94">
        <v>1.62</v>
      </c>
      <c r="K32" s="94">
        <v>1.7310000000000001</v>
      </c>
    </row>
    <row r="33" spans="1:11" x14ac:dyDescent="0.25">
      <c r="A33" s="92">
        <v>6</v>
      </c>
      <c r="B33" s="94">
        <v>1.026</v>
      </c>
      <c r="C33" s="94">
        <v>1.081</v>
      </c>
      <c r="D33" s="94">
        <v>1.1399999999999999</v>
      </c>
      <c r="E33" s="94">
        <v>1.204</v>
      </c>
      <c r="F33" s="94">
        <v>1.274</v>
      </c>
      <c r="G33" s="94">
        <v>1.351</v>
      </c>
      <c r="H33" s="94">
        <v>1.4350000000000001</v>
      </c>
      <c r="I33" s="94">
        <v>1.5269999999999999</v>
      </c>
      <c r="J33" s="94">
        <v>1.629</v>
      </c>
      <c r="K33" s="94">
        <v>1.74</v>
      </c>
    </row>
    <row r="34" spans="1:11" x14ac:dyDescent="0.25">
      <c r="A34" s="92">
        <v>7</v>
      </c>
      <c r="B34" s="94">
        <v>1.03</v>
      </c>
      <c r="C34" s="94">
        <v>1.085</v>
      </c>
      <c r="D34" s="94">
        <v>1.145</v>
      </c>
      <c r="E34" s="94">
        <v>1.21</v>
      </c>
      <c r="F34" s="94">
        <v>1.2809999999999999</v>
      </c>
      <c r="G34" s="94">
        <v>1.3580000000000001</v>
      </c>
      <c r="H34" s="94">
        <v>1.4419999999999999</v>
      </c>
      <c r="I34" s="94">
        <v>1.5349999999999999</v>
      </c>
      <c r="J34" s="94">
        <v>1.637</v>
      </c>
      <c r="K34" s="94">
        <v>1.75</v>
      </c>
    </row>
    <row r="35" spans="1:11" x14ac:dyDescent="0.25">
      <c r="A35" s="92">
        <v>8</v>
      </c>
      <c r="B35" s="94">
        <v>1.0349999999999999</v>
      </c>
      <c r="C35" s="94">
        <v>1.0900000000000001</v>
      </c>
      <c r="D35" s="94">
        <v>1.1499999999999999</v>
      </c>
      <c r="E35" s="94">
        <v>1.2150000000000001</v>
      </c>
      <c r="F35" s="94">
        <v>1.2869999999999999</v>
      </c>
      <c r="G35" s="94">
        <v>1.365</v>
      </c>
      <c r="H35" s="94">
        <v>1.45</v>
      </c>
      <c r="I35" s="94">
        <v>1.5429999999999999</v>
      </c>
      <c r="J35" s="94">
        <v>1.6459999999999999</v>
      </c>
      <c r="K35" s="94">
        <v>1.76</v>
      </c>
    </row>
    <row r="36" spans="1:11" x14ac:dyDescent="0.25">
      <c r="A36" s="92">
        <v>9</v>
      </c>
      <c r="B36" s="94">
        <v>1.0389999999999999</v>
      </c>
      <c r="C36" s="94">
        <v>1.095</v>
      </c>
      <c r="D36" s="94">
        <v>1.155</v>
      </c>
      <c r="E36" s="94">
        <v>1.2210000000000001</v>
      </c>
      <c r="F36" s="94">
        <v>1.2929999999999999</v>
      </c>
      <c r="G36" s="94">
        <v>1.371</v>
      </c>
      <c r="H36" s="94">
        <v>1.4570000000000001</v>
      </c>
      <c r="I36" s="94">
        <v>1.5509999999999999</v>
      </c>
      <c r="J36" s="94">
        <v>1.655</v>
      </c>
      <c r="K36" s="94">
        <v>1.77</v>
      </c>
    </row>
    <row r="37" spans="1:11" x14ac:dyDescent="0.25">
      <c r="A37" s="92">
        <v>10</v>
      </c>
      <c r="B37" s="94">
        <v>1.044</v>
      </c>
      <c r="C37" s="94">
        <v>1.099</v>
      </c>
      <c r="D37" s="94">
        <v>1.1599999999999999</v>
      </c>
      <c r="E37" s="94">
        <v>1.2270000000000001</v>
      </c>
      <c r="F37" s="94">
        <v>1.2989999999999999</v>
      </c>
      <c r="G37" s="94">
        <v>1.3779999999999999</v>
      </c>
      <c r="H37" s="94">
        <v>1.464</v>
      </c>
      <c r="I37" s="94">
        <v>1.5589999999999999</v>
      </c>
      <c r="J37" s="94">
        <v>1.6639999999999999</v>
      </c>
      <c r="K37" s="94">
        <v>1.78</v>
      </c>
    </row>
    <row r="38" spans="1:11" x14ac:dyDescent="0.25">
      <c r="A38" s="92">
        <v>11</v>
      </c>
      <c r="B38" s="94">
        <v>1.048</v>
      </c>
      <c r="C38" s="94">
        <v>1.1040000000000001</v>
      </c>
      <c r="D38" s="94">
        <v>1.165</v>
      </c>
      <c r="E38" s="94">
        <v>1.232</v>
      </c>
      <c r="F38" s="94">
        <v>1.3049999999999999</v>
      </c>
      <c r="G38" s="94">
        <v>1.385</v>
      </c>
      <c r="H38" s="94">
        <v>1.472</v>
      </c>
      <c r="I38" s="94">
        <v>1.5669999999999999</v>
      </c>
      <c r="J38" s="94">
        <v>1.673</v>
      </c>
      <c r="K38" s="94">
        <v>1.7889999999999999</v>
      </c>
    </row>
    <row r="39" spans="1:11" x14ac:dyDescent="0.25">
      <c r="A39"/>
      <c r="B39"/>
    </row>
    <row r="40" spans="1:11" x14ac:dyDescent="0.25">
      <c r="A40"/>
      <c r="B40"/>
    </row>
    <row r="41" spans="1:11" x14ac:dyDescent="0.25">
      <c r="A41"/>
      <c r="B41"/>
    </row>
    <row r="42" spans="1:11" x14ac:dyDescent="0.25">
      <c r="A42"/>
      <c r="B42"/>
    </row>
    <row r="43" spans="1:11" x14ac:dyDescent="0.25">
      <c r="A43"/>
      <c r="B43"/>
    </row>
    <row r="44" spans="1:11" ht="39.6" customHeight="1" x14ac:dyDescent="0.25">
      <c r="A44"/>
      <c r="B44"/>
    </row>
    <row r="45" spans="1:11" x14ac:dyDescent="0.25">
      <c r="A45"/>
      <c r="B45"/>
    </row>
    <row r="46" spans="1:11" ht="27.6" customHeight="1" x14ac:dyDescent="0.25">
      <c r="A46"/>
      <c r="B46"/>
    </row>
    <row r="47" spans="1:11" x14ac:dyDescent="0.25">
      <c r="A47"/>
      <c r="B47"/>
    </row>
    <row r="48" spans="1:11"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HCsxS7yfyZWx1MTJuhHbh07JzUxa76HdUMGlelYTRcKo3c+ybAbGJPGXX0bsGkdVQPwtTRbKmoetMgqv5XpSkw==" saltValue="LVplcRQ8P9N9+PtuTUNvag==" spinCount="100000" sheet="1" objects="1" scenarios="1"/>
  <conditionalFormatting sqref="A6:A16">
    <cfRule type="expression" dxfId="625" priority="23" stopIfTrue="1">
      <formula>MOD(ROW(),2)=0</formula>
    </cfRule>
    <cfRule type="expression" dxfId="624" priority="24" stopIfTrue="1">
      <formula>MOD(ROW(),2)&lt;&gt;0</formula>
    </cfRule>
  </conditionalFormatting>
  <conditionalFormatting sqref="B6:K16 B26:K38 D17:K21">
    <cfRule type="expression" dxfId="623" priority="25" stopIfTrue="1">
      <formula>MOD(ROW(),2)=0</formula>
    </cfRule>
    <cfRule type="expression" dxfId="622" priority="26" stopIfTrue="1">
      <formula>MOD(ROW(),2)&lt;&gt;0</formula>
    </cfRule>
  </conditionalFormatting>
  <conditionalFormatting sqref="C17:C21">
    <cfRule type="expression" dxfId="621" priority="17" stopIfTrue="1">
      <formula>MOD(ROW(),2)=0</formula>
    </cfRule>
    <cfRule type="expression" dxfId="620" priority="18" stopIfTrue="1">
      <formula>MOD(ROW(),2)&lt;&gt;0</formula>
    </cfRule>
  </conditionalFormatting>
  <conditionalFormatting sqref="A17:A20">
    <cfRule type="expression" dxfId="619" priority="13" stopIfTrue="1">
      <formula>MOD(ROW(),2)=0</formula>
    </cfRule>
    <cfRule type="expression" dxfId="618" priority="14" stopIfTrue="1">
      <formula>MOD(ROW(),2)&lt;&gt;0</formula>
    </cfRule>
  </conditionalFormatting>
  <conditionalFormatting sqref="B17">
    <cfRule type="expression" dxfId="617" priority="15" stopIfTrue="1">
      <formula>MOD(ROW(),2)=0</formula>
    </cfRule>
    <cfRule type="expression" dxfId="616" priority="16" stopIfTrue="1">
      <formula>MOD(ROW(),2)&lt;&gt;0</formula>
    </cfRule>
  </conditionalFormatting>
  <conditionalFormatting sqref="A26:A38">
    <cfRule type="expression" dxfId="615" priority="9" stopIfTrue="1">
      <formula>MOD(ROW(),2)=0</formula>
    </cfRule>
    <cfRule type="expression" dxfId="614" priority="10" stopIfTrue="1">
      <formula>MOD(ROW(),2)&lt;&gt;0</formula>
    </cfRule>
  </conditionalFormatting>
  <conditionalFormatting sqref="B18:B21">
    <cfRule type="expression" dxfId="613" priority="7" stopIfTrue="1">
      <formula>MOD(ROW(),2)=0</formula>
    </cfRule>
    <cfRule type="expression" dxfId="612" priority="8" stopIfTrue="1">
      <formula>MOD(ROW(),2)&lt;&gt;0</formula>
    </cfRule>
  </conditionalFormatting>
  <conditionalFormatting sqref="A21">
    <cfRule type="expression" dxfId="611" priority="3" stopIfTrue="1">
      <formula>MOD(ROW(),2)=0</formula>
    </cfRule>
    <cfRule type="expression" dxfId="61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7"/>
  <dimension ref="A1:C160"/>
  <sheetViews>
    <sheetView workbookViewId="0">
      <selection activeCell="A3" sqref="A3"/>
    </sheetView>
  </sheetViews>
  <sheetFormatPr defaultRowHeight="13.2" x14ac:dyDescent="0.25"/>
  <sheetData>
    <row r="1" spans="1:3" x14ac:dyDescent="0.25">
      <c r="A1" t="s">
        <v>92</v>
      </c>
    </row>
    <row r="3" spans="1:3" x14ac:dyDescent="0.25">
      <c r="A3" t="s">
        <v>93</v>
      </c>
      <c r="C3" t="s">
        <v>94</v>
      </c>
    </row>
    <row r="4" spans="1:3" x14ac:dyDescent="0.25">
      <c r="A4" t="s">
        <v>95</v>
      </c>
      <c r="C4" t="s">
        <v>96</v>
      </c>
    </row>
    <row r="5" spans="1:3" x14ac:dyDescent="0.25">
      <c r="A5" t="s">
        <v>97</v>
      </c>
      <c r="C5" t="s">
        <v>98</v>
      </c>
    </row>
    <row r="6" spans="1:3" x14ac:dyDescent="0.25">
      <c r="A6" t="s">
        <v>99</v>
      </c>
      <c r="C6" t="s">
        <v>100</v>
      </c>
    </row>
    <row r="7" spans="1:3" x14ac:dyDescent="0.25">
      <c r="A7" t="s">
        <v>101</v>
      </c>
      <c r="C7" t="s">
        <v>102</v>
      </c>
    </row>
    <row r="8" spans="1:3" x14ac:dyDescent="0.25">
      <c r="A8" t="s">
        <v>103</v>
      </c>
      <c r="C8" t="s">
        <v>104</v>
      </c>
    </row>
    <row r="9" spans="1:3" x14ac:dyDescent="0.25">
      <c r="A9" t="s">
        <v>105</v>
      </c>
      <c r="C9" t="s">
        <v>101</v>
      </c>
    </row>
    <row r="10" spans="1:3" x14ac:dyDescent="0.25">
      <c r="A10" t="s">
        <v>106</v>
      </c>
      <c r="C10" t="s">
        <v>107</v>
      </c>
    </row>
    <row r="11" spans="1:3" x14ac:dyDescent="0.25">
      <c r="A11" t="s">
        <v>108</v>
      </c>
      <c r="C11" t="s">
        <v>108</v>
      </c>
    </row>
    <row r="12" spans="1:3" x14ac:dyDescent="0.25">
      <c r="A12" t="s">
        <v>109</v>
      </c>
      <c r="C12" t="s">
        <v>110</v>
      </c>
    </row>
    <row r="13" spans="1:3" x14ac:dyDescent="0.25">
      <c r="A13" t="s">
        <v>111</v>
      </c>
      <c r="C13" t="s">
        <v>112</v>
      </c>
    </row>
    <row r="14" spans="1:3" x14ac:dyDescent="0.25">
      <c r="A14" t="s">
        <v>113</v>
      </c>
      <c r="C14" t="s">
        <v>114</v>
      </c>
    </row>
    <row r="15" spans="1:3" x14ac:dyDescent="0.25">
      <c r="A15" t="s">
        <v>115</v>
      </c>
      <c r="C15" t="s">
        <v>116</v>
      </c>
    </row>
    <row r="16" spans="1:3" x14ac:dyDescent="0.25">
      <c r="A16" t="s">
        <v>117</v>
      </c>
      <c r="C16" t="s">
        <v>118</v>
      </c>
    </row>
    <row r="17" spans="1:3" x14ac:dyDescent="0.25">
      <c r="A17" t="s">
        <v>119</v>
      </c>
      <c r="C17" t="s">
        <v>120</v>
      </c>
    </row>
    <row r="18" spans="1:3" x14ac:dyDescent="0.25">
      <c r="A18" t="s">
        <v>121</v>
      </c>
      <c r="C18" t="s">
        <v>122</v>
      </c>
    </row>
    <row r="19" spans="1:3" x14ac:dyDescent="0.25">
      <c r="A19" t="s">
        <v>123</v>
      </c>
      <c r="C19" t="s">
        <v>124</v>
      </c>
    </row>
    <row r="20" spans="1:3" x14ac:dyDescent="0.25">
      <c r="A20" t="s">
        <v>125</v>
      </c>
      <c r="C20" t="s">
        <v>126</v>
      </c>
    </row>
    <row r="21" spans="1:3" x14ac:dyDescent="0.25">
      <c r="A21" t="s">
        <v>127</v>
      </c>
      <c r="C21" t="s">
        <v>128</v>
      </c>
    </row>
    <row r="22" spans="1:3" x14ac:dyDescent="0.25">
      <c r="A22" t="s">
        <v>129</v>
      </c>
      <c r="C22" t="s">
        <v>130</v>
      </c>
    </row>
    <row r="23" spans="1:3" x14ac:dyDescent="0.25">
      <c r="A23" t="s">
        <v>131</v>
      </c>
      <c r="C23" t="s">
        <v>132</v>
      </c>
    </row>
    <row r="24" spans="1:3" x14ac:dyDescent="0.25">
      <c r="A24" t="s">
        <v>133</v>
      </c>
      <c r="C24" t="s">
        <v>134</v>
      </c>
    </row>
    <row r="25" spans="1:3" x14ac:dyDescent="0.25">
      <c r="A25" t="s">
        <v>135</v>
      </c>
      <c r="C25" t="s">
        <v>136</v>
      </c>
    </row>
    <row r="26" spans="1:3" x14ac:dyDescent="0.25">
      <c r="A26" t="s">
        <v>137</v>
      </c>
      <c r="C26" t="s">
        <v>138</v>
      </c>
    </row>
    <row r="27" spans="1:3" x14ac:dyDescent="0.25">
      <c r="A27" t="s">
        <v>139</v>
      </c>
      <c r="C27" t="s">
        <v>140</v>
      </c>
    </row>
    <row r="28" spans="1:3" x14ac:dyDescent="0.25">
      <c r="A28" t="s">
        <v>141</v>
      </c>
      <c r="C28" t="s">
        <v>142</v>
      </c>
    </row>
    <row r="29" spans="1:3" x14ac:dyDescent="0.25">
      <c r="A29" t="s">
        <v>143</v>
      </c>
      <c r="C29" t="s">
        <v>144</v>
      </c>
    </row>
    <row r="30" spans="1:3" x14ac:dyDescent="0.25">
      <c r="A30" t="s">
        <v>145</v>
      </c>
      <c r="C30" t="s">
        <v>146</v>
      </c>
    </row>
    <row r="31" spans="1:3" x14ac:dyDescent="0.25">
      <c r="A31" t="s">
        <v>147</v>
      </c>
      <c r="C31" t="s">
        <v>148</v>
      </c>
    </row>
    <row r="32" spans="1:3" x14ac:dyDescent="0.25">
      <c r="A32" t="s">
        <v>149</v>
      </c>
      <c r="C32" t="s">
        <v>150</v>
      </c>
    </row>
    <row r="33" spans="1:3" x14ac:dyDescent="0.25">
      <c r="A33" t="s">
        <v>151</v>
      </c>
      <c r="C33" t="s">
        <v>152</v>
      </c>
    </row>
    <row r="34" spans="1:3" x14ac:dyDescent="0.25">
      <c r="A34" t="s">
        <v>153</v>
      </c>
      <c r="C34" t="s">
        <v>154</v>
      </c>
    </row>
    <row r="35" spans="1:3" x14ac:dyDescent="0.25">
      <c r="A35" t="s">
        <v>155</v>
      </c>
      <c r="C35" t="s">
        <v>156</v>
      </c>
    </row>
    <row r="36" spans="1:3" x14ac:dyDescent="0.25">
      <c r="A36" t="s">
        <v>157</v>
      </c>
      <c r="C36" t="s">
        <v>158</v>
      </c>
    </row>
    <row r="37" spans="1:3" x14ac:dyDescent="0.25">
      <c r="A37" t="s">
        <v>159</v>
      </c>
    </row>
    <row r="38" spans="1:3" x14ac:dyDescent="0.25">
      <c r="A38" t="s">
        <v>160</v>
      </c>
    </row>
    <row r="39" spans="1:3" x14ac:dyDescent="0.25">
      <c r="A39" t="s">
        <v>161</v>
      </c>
    </row>
    <row r="40" spans="1:3" x14ac:dyDescent="0.25">
      <c r="A40" t="s">
        <v>162</v>
      </c>
    </row>
    <row r="41" spans="1:3" x14ac:dyDescent="0.25">
      <c r="A41" t="s">
        <v>163</v>
      </c>
    </row>
    <row r="42" spans="1:3" x14ac:dyDescent="0.25">
      <c r="A42" t="s">
        <v>164</v>
      </c>
    </row>
    <row r="43" spans="1:3" x14ac:dyDescent="0.25">
      <c r="A43" t="s">
        <v>165</v>
      </c>
    </row>
    <row r="44" spans="1:3" x14ac:dyDescent="0.25">
      <c r="A44" t="s">
        <v>166</v>
      </c>
    </row>
    <row r="45" spans="1:3" x14ac:dyDescent="0.25">
      <c r="A45" t="s">
        <v>167</v>
      </c>
    </row>
    <row r="46" spans="1:3" x14ac:dyDescent="0.25">
      <c r="A46" t="s">
        <v>168</v>
      </c>
    </row>
    <row r="47" spans="1:3" x14ac:dyDescent="0.25">
      <c r="A47" t="s">
        <v>169</v>
      </c>
    </row>
    <row r="48" spans="1:3" x14ac:dyDescent="0.25">
      <c r="A48" t="s">
        <v>170</v>
      </c>
    </row>
    <row r="49" spans="1:1" x14ac:dyDescent="0.25">
      <c r="A49" t="s">
        <v>171</v>
      </c>
    </row>
    <row r="50" spans="1:1" x14ac:dyDescent="0.25">
      <c r="A50" t="s">
        <v>172</v>
      </c>
    </row>
    <row r="51" spans="1:1" x14ac:dyDescent="0.25">
      <c r="A51" t="s">
        <v>173</v>
      </c>
    </row>
    <row r="52" spans="1:1" x14ac:dyDescent="0.25">
      <c r="A52" t="s">
        <v>174</v>
      </c>
    </row>
    <row r="53" spans="1:1" x14ac:dyDescent="0.25">
      <c r="A53" t="s">
        <v>175</v>
      </c>
    </row>
    <row r="54" spans="1:1" x14ac:dyDescent="0.25">
      <c r="A54" t="s">
        <v>176</v>
      </c>
    </row>
    <row r="55" spans="1:1" x14ac:dyDescent="0.25">
      <c r="A55" t="s">
        <v>177</v>
      </c>
    </row>
    <row r="56" spans="1:1" x14ac:dyDescent="0.25">
      <c r="A56" t="s">
        <v>178</v>
      </c>
    </row>
    <row r="57" spans="1:1" x14ac:dyDescent="0.25">
      <c r="A57" t="s">
        <v>179</v>
      </c>
    </row>
    <row r="58" spans="1:1" x14ac:dyDescent="0.25">
      <c r="A58" t="s">
        <v>180</v>
      </c>
    </row>
    <row r="59" spans="1:1" x14ac:dyDescent="0.25">
      <c r="A59" t="s">
        <v>181</v>
      </c>
    </row>
    <row r="60" spans="1:1" x14ac:dyDescent="0.25">
      <c r="A60" t="s">
        <v>182</v>
      </c>
    </row>
    <row r="61" spans="1:1" x14ac:dyDescent="0.25">
      <c r="A61" t="s">
        <v>183</v>
      </c>
    </row>
    <row r="62" spans="1:1" x14ac:dyDescent="0.25">
      <c r="A62" t="s">
        <v>184</v>
      </c>
    </row>
    <row r="63" spans="1:1" x14ac:dyDescent="0.25">
      <c r="A63" t="s">
        <v>185</v>
      </c>
    </row>
    <row r="64" spans="1:1" x14ac:dyDescent="0.25">
      <c r="A64" t="s">
        <v>186</v>
      </c>
    </row>
    <row r="65" spans="1:1" x14ac:dyDescent="0.25">
      <c r="A65" t="s">
        <v>187</v>
      </c>
    </row>
    <row r="66" spans="1:1" x14ac:dyDescent="0.25">
      <c r="A66" t="s">
        <v>188</v>
      </c>
    </row>
    <row r="67" spans="1:1" x14ac:dyDescent="0.25">
      <c r="A67" t="s">
        <v>189</v>
      </c>
    </row>
    <row r="68" spans="1:1" x14ac:dyDescent="0.25">
      <c r="A68" t="s">
        <v>190</v>
      </c>
    </row>
    <row r="69" spans="1:1" x14ac:dyDescent="0.25">
      <c r="A69" t="s">
        <v>191</v>
      </c>
    </row>
    <row r="70" spans="1:1" x14ac:dyDescent="0.25">
      <c r="A70" t="s">
        <v>192</v>
      </c>
    </row>
    <row r="71" spans="1:1" x14ac:dyDescent="0.25">
      <c r="A71" t="s">
        <v>193</v>
      </c>
    </row>
    <row r="72" spans="1:1" x14ac:dyDescent="0.25">
      <c r="A72" t="s">
        <v>194</v>
      </c>
    </row>
    <row r="73" spans="1:1" x14ac:dyDescent="0.25">
      <c r="A73" t="s">
        <v>195</v>
      </c>
    </row>
    <row r="74" spans="1:1" x14ac:dyDescent="0.25">
      <c r="A74" t="s">
        <v>196</v>
      </c>
    </row>
    <row r="75" spans="1:1" x14ac:dyDescent="0.25">
      <c r="A75" t="s">
        <v>197</v>
      </c>
    </row>
    <row r="76" spans="1:1" x14ac:dyDescent="0.25">
      <c r="A76" t="s">
        <v>198</v>
      </c>
    </row>
    <row r="77" spans="1:1" x14ac:dyDescent="0.25">
      <c r="A77" t="s">
        <v>199</v>
      </c>
    </row>
    <row r="78" spans="1:1" x14ac:dyDescent="0.25">
      <c r="A78" t="s">
        <v>200</v>
      </c>
    </row>
    <row r="79" spans="1:1" x14ac:dyDescent="0.25">
      <c r="A79" t="s">
        <v>201</v>
      </c>
    </row>
    <row r="80" spans="1:1" x14ac:dyDescent="0.25">
      <c r="A80" t="s">
        <v>202</v>
      </c>
    </row>
    <row r="81" spans="1:1" x14ac:dyDescent="0.25">
      <c r="A81" t="s">
        <v>203</v>
      </c>
    </row>
    <row r="82" spans="1:1" x14ac:dyDescent="0.25">
      <c r="A82" t="s">
        <v>204</v>
      </c>
    </row>
    <row r="83" spans="1:1" x14ac:dyDescent="0.25">
      <c r="A83" t="s">
        <v>205</v>
      </c>
    </row>
    <row r="84" spans="1:1" x14ac:dyDescent="0.25">
      <c r="A84" t="s">
        <v>206</v>
      </c>
    </row>
    <row r="85" spans="1:1" x14ac:dyDescent="0.25">
      <c r="A85" t="s">
        <v>207</v>
      </c>
    </row>
    <row r="86" spans="1:1" x14ac:dyDescent="0.25">
      <c r="A86" t="s">
        <v>208</v>
      </c>
    </row>
    <row r="87" spans="1:1" x14ac:dyDescent="0.25">
      <c r="A87" t="s">
        <v>209</v>
      </c>
    </row>
    <row r="88" spans="1:1" x14ac:dyDescent="0.25">
      <c r="A88" t="s">
        <v>210</v>
      </c>
    </row>
    <row r="89" spans="1:1" x14ac:dyDescent="0.25">
      <c r="A89" t="s">
        <v>211</v>
      </c>
    </row>
    <row r="90" spans="1:1" x14ac:dyDescent="0.25">
      <c r="A90" t="s">
        <v>212</v>
      </c>
    </row>
    <row r="91" spans="1:1" x14ac:dyDescent="0.25">
      <c r="A91" t="s">
        <v>213</v>
      </c>
    </row>
    <row r="92" spans="1:1" x14ac:dyDescent="0.25">
      <c r="A92" t="s">
        <v>214</v>
      </c>
    </row>
    <row r="93" spans="1:1" x14ac:dyDescent="0.25">
      <c r="A93" t="s">
        <v>215</v>
      </c>
    </row>
    <row r="94" spans="1:1" x14ac:dyDescent="0.25">
      <c r="A94" t="s">
        <v>216</v>
      </c>
    </row>
    <row r="95" spans="1:1" x14ac:dyDescent="0.25">
      <c r="A95" t="s">
        <v>217</v>
      </c>
    </row>
    <row r="96" spans="1:1" x14ac:dyDescent="0.25">
      <c r="A96" t="s">
        <v>218</v>
      </c>
    </row>
    <row r="97" spans="1:1" x14ac:dyDescent="0.25">
      <c r="A97" t="s">
        <v>219</v>
      </c>
    </row>
    <row r="98" spans="1:1" x14ac:dyDescent="0.25">
      <c r="A98" t="s">
        <v>220</v>
      </c>
    </row>
    <row r="99" spans="1:1" x14ac:dyDescent="0.25">
      <c r="A99" t="s">
        <v>221</v>
      </c>
    </row>
    <row r="100" spans="1:1" x14ac:dyDescent="0.25">
      <c r="A100" t="s">
        <v>222</v>
      </c>
    </row>
    <row r="101" spans="1:1" x14ac:dyDescent="0.25">
      <c r="A101" t="s">
        <v>223</v>
      </c>
    </row>
    <row r="102" spans="1:1" x14ac:dyDescent="0.25">
      <c r="A102" t="s">
        <v>224</v>
      </c>
    </row>
    <row r="103" spans="1:1" x14ac:dyDescent="0.25">
      <c r="A103" t="s">
        <v>225</v>
      </c>
    </row>
    <row r="104" spans="1:1" x14ac:dyDescent="0.25">
      <c r="A104" t="s">
        <v>226</v>
      </c>
    </row>
    <row r="105" spans="1:1" x14ac:dyDescent="0.25">
      <c r="A105" t="s">
        <v>227</v>
      </c>
    </row>
    <row r="106" spans="1:1" x14ac:dyDescent="0.25">
      <c r="A106" t="s">
        <v>228</v>
      </c>
    </row>
    <row r="107" spans="1:1" x14ac:dyDescent="0.25">
      <c r="A107" t="s">
        <v>229</v>
      </c>
    </row>
    <row r="108" spans="1:1" x14ac:dyDescent="0.25">
      <c r="A108" t="s">
        <v>230</v>
      </c>
    </row>
    <row r="109" spans="1:1" x14ac:dyDescent="0.25">
      <c r="A109" t="s">
        <v>231</v>
      </c>
    </row>
    <row r="110" spans="1:1" x14ac:dyDescent="0.25">
      <c r="A110" t="s">
        <v>232</v>
      </c>
    </row>
    <row r="111" spans="1:1" x14ac:dyDescent="0.25">
      <c r="A111" t="s">
        <v>233</v>
      </c>
    </row>
    <row r="112" spans="1:1" x14ac:dyDescent="0.25">
      <c r="A112" t="s">
        <v>234</v>
      </c>
    </row>
    <row r="113" spans="1:1" x14ac:dyDescent="0.25">
      <c r="A113" t="s">
        <v>235</v>
      </c>
    </row>
    <row r="114" spans="1:1" x14ac:dyDescent="0.25">
      <c r="A114" t="s">
        <v>236</v>
      </c>
    </row>
    <row r="115" spans="1:1" x14ac:dyDescent="0.25">
      <c r="A115" t="s">
        <v>237</v>
      </c>
    </row>
    <row r="116" spans="1:1" x14ac:dyDescent="0.25">
      <c r="A116" t="s">
        <v>238</v>
      </c>
    </row>
    <row r="117" spans="1:1" x14ac:dyDescent="0.25">
      <c r="A117" t="s">
        <v>239</v>
      </c>
    </row>
    <row r="118" spans="1:1" x14ac:dyDescent="0.25">
      <c r="A118" t="s">
        <v>240</v>
      </c>
    </row>
    <row r="119" spans="1:1" x14ac:dyDescent="0.25">
      <c r="A119" t="s">
        <v>241</v>
      </c>
    </row>
    <row r="120" spans="1:1" x14ac:dyDescent="0.25">
      <c r="A120" t="s">
        <v>242</v>
      </c>
    </row>
    <row r="121" spans="1:1" x14ac:dyDescent="0.25">
      <c r="A121" t="s">
        <v>243</v>
      </c>
    </row>
    <row r="122" spans="1:1" x14ac:dyDescent="0.25">
      <c r="A122" t="s">
        <v>244</v>
      </c>
    </row>
    <row r="123" spans="1:1" x14ac:dyDescent="0.25">
      <c r="A123" t="s">
        <v>245</v>
      </c>
    </row>
    <row r="124" spans="1:1" x14ac:dyDescent="0.25">
      <c r="A124" t="s">
        <v>246</v>
      </c>
    </row>
    <row r="125" spans="1:1" x14ac:dyDescent="0.25">
      <c r="A125" t="s">
        <v>247</v>
      </c>
    </row>
    <row r="126" spans="1:1" x14ac:dyDescent="0.25">
      <c r="A126" t="s">
        <v>248</v>
      </c>
    </row>
    <row r="127" spans="1:1" x14ac:dyDescent="0.25">
      <c r="A127" t="s">
        <v>249</v>
      </c>
    </row>
    <row r="128" spans="1:1" x14ac:dyDescent="0.25">
      <c r="A128" t="s">
        <v>250</v>
      </c>
    </row>
    <row r="129" spans="1:1" x14ac:dyDescent="0.25">
      <c r="A129" t="s">
        <v>251</v>
      </c>
    </row>
    <row r="130" spans="1:1" x14ac:dyDescent="0.25">
      <c r="A130" t="s">
        <v>252</v>
      </c>
    </row>
    <row r="131" spans="1:1" x14ac:dyDescent="0.25">
      <c r="A131" t="s">
        <v>253</v>
      </c>
    </row>
    <row r="132" spans="1:1" x14ac:dyDescent="0.25">
      <c r="A132" t="s">
        <v>254</v>
      </c>
    </row>
    <row r="133" spans="1:1" x14ac:dyDescent="0.25">
      <c r="A133" t="s">
        <v>255</v>
      </c>
    </row>
    <row r="134" spans="1:1" x14ac:dyDescent="0.25">
      <c r="A134" t="s">
        <v>256</v>
      </c>
    </row>
    <row r="135" spans="1:1" x14ac:dyDescent="0.25">
      <c r="A135" t="s">
        <v>257</v>
      </c>
    </row>
    <row r="136" spans="1:1" x14ac:dyDescent="0.25">
      <c r="A136" t="s">
        <v>258</v>
      </c>
    </row>
    <row r="137" spans="1:1" x14ac:dyDescent="0.25">
      <c r="A137" t="s">
        <v>259</v>
      </c>
    </row>
    <row r="138" spans="1:1" x14ac:dyDescent="0.25">
      <c r="A138" t="s">
        <v>260</v>
      </c>
    </row>
    <row r="139" spans="1:1" x14ac:dyDescent="0.25">
      <c r="A139" t="s">
        <v>261</v>
      </c>
    </row>
    <row r="140" spans="1:1" x14ac:dyDescent="0.25">
      <c r="A140" t="s">
        <v>262</v>
      </c>
    </row>
    <row r="141" spans="1:1" x14ac:dyDescent="0.25">
      <c r="A141" t="s">
        <v>263</v>
      </c>
    </row>
    <row r="142" spans="1:1" x14ac:dyDescent="0.25">
      <c r="A142" t="s">
        <v>264</v>
      </c>
    </row>
    <row r="143" spans="1:1" x14ac:dyDescent="0.25">
      <c r="A143" t="s">
        <v>265</v>
      </c>
    </row>
    <row r="144" spans="1:1" x14ac:dyDescent="0.25">
      <c r="A144" t="s">
        <v>266</v>
      </c>
    </row>
    <row r="145" spans="1:1" x14ac:dyDescent="0.25">
      <c r="A145" t="s">
        <v>267</v>
      </c>
    </row>
    <row r="146" spans="1:1" x14ac:dyDescent="0.25">
      <c r="A146" t="s">
        <v>268</v>
      </c>
    </row>
    <row r="147" spans="1:1" x14ac:dyDescent="0.25">
      <c r="A147" t="s">
        <v>269</v>
      </c>
    </row>
    <row r="148" spans="1:1" x14ac:dyDescent="0.25">
      <c r="A148" t="s">
        <v>270</v>
      </c>
    </row>
    <row r="149" spans="1:1" x14ac:dyDescent="0.25">
      <c r="A149" t="s">
        <v>271</v>
      </c>
    </row>
    <row r="150" spans="1:1" x14ac:dyDescent="0.25">
      <c r="A150" t="s">
        <v>272</v>
      </c>
    </row>
    <row r="151" spans="1:1" x14ac:dyDescent="0.25">
      <c r="A151" t="s">
        <v>273</v>
      </c>
    </row>
    <row r="152" spans="1:1" x14ac:dyDescent="0.25">
      <c r="A152" t="s">
        <v>274</v>
      </c>
    </row>
    <row r="153" spans="1:1" x14ac:dyDescent="0.25">
      <c r="A153" t="s">
        <v>275</v>
      </c>
    </row>
    <row r="154" spans="1:1" x14ac:dyDescent="0.25">
      <c r="A154" t="s">
        <v>276</v>
      </c>
    </row>
    <row r="155" spans="1:1" x14ac:dyDescent="0.25">
      <c r="A155" t="s">
        <v>277</v>
      </c>
    </row>
    <row r="156" spans="1:1" x14ac:dyDescent="0.25">
      <c r="A156" t="s">
        <v>278</v>
      </c>
    </row>
    <row r="157" spans="1:1" x14ac:dyDescent="0.25">
      <c r="A157" t="s">
        <v>279</v>
      </c>
    </row>
    <row r="158" spans="1:1" x14ac:dyDescent="0.25">
      <c r="A158" t="s">
        <v>280</v>
      </c>
    </row>
    <row r="159" spans="1:1" x14ac:dyDescent="0.25">
      <c r="A159" t="s">
        <v>281</v>
      </c>
    </row>
    <row r="160" spans="1:1" x14ac:dyDescent="0.25">
      <c r="A160" t="s">
        <v>282</v>
      </c>
    </row>
  </sheetData>
  <sheetProtection algorithmName="SHA-512" hashValue="jo8zimhImBE3YAAANEbvxCaA5YveGDYgnlDgYkgQRN+a5FfVh+YIyJSUenpVhUJayv1a0cyIhKFYdNwtiVpzRA==" saltValue="o6OxJnnrNS2QvIZhNW9sTw==" spinCount="100000" sheet="1" objects="1" scenarios="1"/>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115"/>
  <dimension ref="A1:AV65"/>
  <sheetViews>
    <sheetView showGridLines="0" zoomScale="85" zoomScaleNormal="85" workbookViewId="0">
      <selection activeCell="B22" sqref="B22"/>
    </sheetView>
  </sheetViews>
  <sheetFormatPr defaultColWidth="10" defaultRowHeight="13.2" x14ac:dyDescent="0.25"/>
  <cols>
    <col min="1" max="1" width="31.88671875" style="27" customWidth="1"/>
    <col min="2" max="48" width="22.88671875" style="27" customWidth="1"/>
    <col min="49" max="16384" width="10" style="27"/>
  </cols>
  <sheetData>
    <row r="1" spans="1:48" ht="21" x14ac:dyDescent="0.4">
      <c r="A1" s="40" t="s">
        <v>0</v>
      </c>
      <c r="B1" s="41"/>
      <c r="C1" s="41"/>
      <c r="D1" s="41"/>
      <c r="E1" s="41"/>
      <c r="F1" s="41"/>
      <c r="G1" s="41"/>
      <c r="H1" s="41"/>
      <c r="I1" s="41"/>
    </row>
    <row r="2" spans="1:48" ht="15.6" x14ac:dyDescent="0.3">
      <c r="A2" s="42" t="str">
        <f>IF(title="&gt; Enter workbook title here","Enter workbook title in Cover sheet",title)</f>
        <v>Fire_S - Consolidated Factor Spreadsheet</v>
      </c>
      <c r="B2" s="43"/>
      <c r="C2" s="43"/>
      <c r="D2" s="43"/>
      <c r="E2" s="43"/>
      <c r="F2" s="43"/>
      <c r="G2" s="43"/>
      <c r="H2" s="43"/>
      <c r="I2" s="43"/>
    </row>
    <row r="3" spans="1:48" ht="15.6" x14ac:dyDescent="0.3">
      <c r="A3" s="44" t="str">
        <f>TABLE_FACTOR_TYPE&amp;" - x-"&amp;TABLE_SERIES_NUMBER</f>
        <v>Pension Debit - x-328</v>
      </c>
      <c r="B3" s="43"/>
      <c r="C3" s="43"/>
      <c r="D3" s="43"/>
      <c r="E3" s="43"/>
      <c r="F3" s="43"/>
      <c r="G3" s="43"/>
      <c r="H3" s="43"/>
      <c r="I3" s="43"/>
    </row>
    <row r="4" spans="1:48" x14ac:dyDescent="0.25">
      <c r="A4" s="45"/>
    </row>
    <row r="6" spans="1:48" x14ac:dyDescent="0.25">
      <c r="A6" s="77" t="s">
        <v>573</v>
      </c>
      <c r="B6" s="79" t="s">
        <v>574</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row>
    <row r="7" spans="1:48" x14ac:dyDescent="0.25">
      <c r="A7" s="78" t="s">
        <v>575</v>
      </c>
      <c r="B7" s="80" t="s">
        <v>82</v>
      </c>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row>
    <row r="8" spans="1:48" x14ac:dyDescent="0.25">
      <c r="A8" s="78" t="s">
        <v>285</v>
      </c>
      <c r="B8" s="80">
        <v>2006</v>
      </c>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row>
    <row r="9" spans="1:48" x14ac:dyDescent="0.25">
      <c r="A9" s="78" t="s">
        <v>286</v>
      </c>
      <c r="B9" s="80" t="s">
        <v>420</v>
      </c>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row>
    <row r="10" spans="1:48" x14ac:dyDescent="0.25">
      <c r="A10" s="78" t="s">
        <v>6</v>
      </c>
      <c r="B10" s="80" t="s">
        <v>443</v>
      </c>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row>
    <row r="11" spans="1:48" x14ac:dyDescent="0.25">
      <c r="A11" s="78" t="s">
        <v>287</v>
      </c>
      <c r="B11" s="80" t="s">
        <v>422</v>
      </c>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row>
    <row r="12" spans="1:48" x14ac:dyDescent="0.25">
      <c r="A12" s="78" t="s">
        <v>288</v>
      </c>
      <c r="B12" s="80" t="s">
        <v>433</v>
      </c>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row>
    <row r="13" spans="1:48" hidden="1" x14ac:dyDescent="0.25">
      <c r="A13" s="78" t="s">
        <v>582</v>
      </c>
      <c r="B13" s="80">
        <v>1</v>
      </c>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row>
    <row r="14" spans="1:48" hidden="1" x14ac:dyDescent="0.25">
      <c r="A14" s="78" t="s">
        <v>290</v>
      </c>
      <c r="B14" s="80">
        <v>328</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row>
    <row r="15" spans="1:48" x14ac:dyDescent="0.25">
      <c r="A15" s="78" t="s">
        <v>585</v>
      </c>
      <c r="B15" s="80" t="s">
        <v>444</v>
      </c>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row>
    <row r="16" spans="1:48" x14ac:dyDescent="0.25">
      <c r="A16" s="78" t="s">
        <v>292</v>
      </c>
      <c r="B16" s="80" t="s">
        <v>431</v>
      </c>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row>
    <row r="17" spans="1:48" ht="39.6" x14ac:dyDescent="0.25">
      <c r="A17" s="78" t="s">
        <v>657</v>
      </c>
      <c r="B17" s="80" t="s">
        <v>387</v>
      </c>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row>
    <row r="18" spans="1:48" x14ac:dyDescent="0.25">
      <c r="A18" s="78" t="s">
        <v>589</v>
      </c>
      <c r="B18" s="87">
        <v>45070</v>
      </c>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row>
    <row r="19" spans="1:48" x14ac:dyDescent="0.25">
      <c r="A19" s="78" t="s">
        <v>295</v>
      </c>
      <c r="B19" s="87">
        <v>45014</v>
      </c>
      <c r="C19" s="80"/>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row>
    <row r="20" spans="1:48" x14ac:dyDescent="0.25">
      <c r="A20" s="78" t="s">
        <v>297</v>
      </c>
      <c r="B20" s="80" t="s">
        <v>310</v>
      </c>
      <c r="C20" s="80"/>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row>
    <row r="21" spans="1:48" x14ac:dyDescent="0.25">
      <c r="A21" s="168" t="s">
        <v>658</v>
      </c>
      <c r="B21" s="80" t="s">
        <v>309</v>
      </c>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row>
    <row r="23" spans="1:48" x14ac:dyDescent="0.25">
      <c r="B23" s="95" t="str">
        <f>HYPERLINK("#'Factor List'!A1","Back to Factor List")</f>
        <v>Back to Factor List</v>
      </c>
    </row>
    <row r="24" spans="1:48" x14ac:dyDescent="0.25">
      <c r="B24" s="95" t="str">
        <f>HYPERLINK("#'Assumptions'!A1","Assumptions")</f>
        <v>Assumptions</v>
      </c>
    </row>
    <row r="26" spans="1:48" x14ac:dyDescent="0.25">
      <c r="A26" s="91" t="s">
        <v>700</v>
      </c>
      <c r="B26" s="91">
        <v>18</v>
      </c>
      <c r="C26" s="91">
        <v>19</v>
      </c>
      <c r="D26" s="91">
        <v>20</v>
      </c>
      <c r="E26" s="91">
        <v>21</v>
      </c>
      <c r="F26" s="91">
        <v>22</v>
      </c>
      <c r="G26" s="91">
        <v>23</v>
      </c>
      <c r="H26" s="91">
        <v>24</v>
      </c>
      <c r="I26" s="91">
        <v>25</v>
      </c>
      <c r="J26" s="91">
        <v>26</v>
      </c>
      <c r="K26" s="91">
        <v>27</v>
      </c>
      <c r="L26" s="91">
        <v>28</v>
      </c>
      <c r="M26" s="91">
        <v>29</v>
      </c>
      <c r="N26" s="91">
        <v>30</v>
      </c>
      <c r="O26" s="91">
        <v>31</v>
      </c>
      <c r="P26" s="91">
        <v>32</v>
      </c>
      <c r="Q26" s="91">
        <v>33</v>
      </c>
      <c r="R26" s="91">
        <v>34</v>
      </c>
      <c r="S26" s="91">
        <v>35</v>
      </c>
      <c r="T26" s="91">
        <v>36</v>
      </c>
      <c r="U26" s="91">
        <v>37</v>
      </c>
      <c r="V26" s="91">
        <v>38</v>
      </c>
      <c r="W26" s="91">
        <v>39</v>
      </c>
      <c r="X26" s="91">
        <v>40</v>
      </c>
      <c r="Y26" s="91">
        <v>41</v>
      </c>
      <c r="Z26" s="91">
        <v>42</v>
      </c>
      <c r="AA26" s="91">
        <v>43</v>
      </c>
      <c r="AB26" s="91">
        <v>44</v>
      </c>
      <c r="AC26" s="91">
        <v>45</v>
      </c>
      <c r="AD26" s="91">
        <v>46</v>
      </c>
      <c r="AE26" s="91">
        <v>47</v>
      </c>
      <c r="AF26" s="91">
        <v>48</v>
      </c>
      <c r="AG26" s="91">
        <v>49</v>
      </c>
      <c r="AH26" s="91">
        <v>50</v>
      </c>
      <c r="AI26" s="91">
        <v>51</v>
      </c>
      <c r="AJ26" s="91">
        <v>52</v>
      </c>
      <c r="AK26" s="91">
        <v>53</v>
      </c>
      <c r="AL26" s="91">
        <v>54</v>
      </c>
      <c r="AM26" s="91">
        <v>55</v>
      </c>
      <c r="AN26" s="91">
        <v>56</v>
      </c>
      <c r="AO26" s="91">
        <v>57</v>
      </c>
      <c r="AP26" s="91">
        <v>58</v>
      </c>
      <c r="AQ26" s="91">
        <v>59</v>
      </c>
      <c r="AR26" s="91">
        <v>60</v>
      </c>
      <c r="AS26" s="91">
        <v>61</v>
      </c>
      <c r="AT26" s="91">
        <v>62</v>
      </c>
      <c r="AU26" s="91">
        <v>63</v>
      </c>
      <c r="AV26" s="91">
        <v>64</v>
      </c>
    </row>
    <row r="27" spans="1:48" x14ac:dyDescent="0.25">
      <c r="A27" s="92">
        <v>0</v>
      </c>
      <c r="B27" s="94">
        <v>0.20499999999999999</v>
      </c>
      <c r="C27" s="94">
        <v>0.20899999999999999</v>
      </c>
      <c r="D27" s="94">
        <v>0.214</v>
      </c>
      <c r="E27" s="94">
        <v>0.219</v>
      </c>
      <c r="F27" s="94">
        <v>0.224</v>
      </c>
      <c r="G27" s="94">
        <v>0.22900000000000001</v>
      </c>
      <c r="H27" s="94">
        <v>0.23499999999999999</v>
      </c>
      <c r="I27" s="94">
        <v>0.24099999999999999</v>
      </c>
      <c r="J27" s="94">
        <v>0.246</v>
      </c>
      <c r="K27" s="94">
        <v>0.253</v>
      </c>
      <c r="L27" s="94">
        <v>0.25900000000000001</v>
      </c>
      <c r="M27" s="94">
        <v>0.26500000000000001</v>
      </c>
      <c r="N27" s="94">
        <v>0.27200000000000002</v>
      </c>
      <c r="O27" s="94">
        <v>0.27900000000000003</v>
      </c>
      <c r="P27" s="94">
        <v>0.28699999999999998</v>
      </c>
      <c r="Q27" s="94">
        <v>0.29499999999999998</v>
      </c>
      <c r="R27" s="94">
        <v>0.30299999999999999</v>
      </c>
      <c r="S27" s="94">
        <v>0.311</v>
      </c>
      <c r="T27" s="94">
        <v>0.32</v>
      </c>
      <c r="U27" s="94">
        <v>0.32900000000000001</v>
      </c>
      <c r="V27" s="94">
        <v>0.33800000000000002</v>
      </c>
      <c r="W27" s="94">
        <v>0.34899999999999998</v>
      </c>
      <c r="X27" s="94">
        <v>0.35899999999999999</v>
      </c>
      <c r="Y27" s="94">
        <v>0.37</v>
      </c>
      <c r="Z27" s="94">
        <v>0.38200000000000001</v>
      </c>
      <c r="AA27" s="94">
        <v>0.39400000000000002</v>
      </c>
      <c r="AB27" s="94">
        <v>0.40699999999999997</v>
      </c>
      <c r="AC27" s="94">
        <v>0.42</v>
      </c>
      <c r="AD27" s="94">
        <v>0.434</v>
      </c>
      <c r="AE27" s="94">
        <v>0.45</v>
      </c>
      <c r="AF27" s="94">
        <v>0.46500000000000002</v>
      </c>
      <c r="AG27" s="94">
        <v>0.48199999999999998</v>
      </c>
      <c r="AH27" s="94">
        <v>0.5</v>
      </c>
      <c r="AI27" s="94">
        <v>0.51900000000000002</v>
      </c>
      <c r="AJ27" s="94">
        <v>0.54</v>
      </c>
      <c r="AK27" s="94">
        <v>0.56100000000000005</v>
      </c>
      <c r="AL27" s="94">
        <v>0.58499999999999996</v>
      </c>
      <c r="AM27" s="94">
        <v>0.60899999999999999</v>
      </c>
      <c r="AN27" s="94">
        <v>0.63600000000000001</v>
      </c>
      <c r="AO27" s="94">
        <v>0.66500000000000004</v>
      </c>
      <c r="AP27" s="94">
        <v>0.69499999999999995</v>
      </c>
      <c r="AQ27" s="94">
        <v>0.72899999999999998</v>
      </c>
      <c r="AR27" s="94">
        <v>0.76500000000000001</v>
      </c>
      <c r="AS27" s="94">
        <v>0.80400000000000005</v>
      </c>
      <c r="AT27" s="94">
        <v>0.84599999999999997</v>
      </c>
      <c r="AU27" s="94">
        <v>0.89300000000000002</v>
      </c>
      <c r="AV27" s="94">
        <v>0.94399999999999995</v>
      </c>
    </row>
    <row r="28" spans="1:48" x14ac:dyDescent="0.25">
      <c r="A28" s="92">
        <v>1</v>
      </c>
      <c r="B28" s="94">
        <v>0.20499999999999999</v>
      </c>
      <c r="C28" s="94">
        <v>0.21</v>
      </c>
      <c r="D28" s="94">
        <v>0.215</v>
      </c>
      <c r="E28" s="94">
        <v>0.219</v>
      </c>
      <c r="F28" s="94">
        <v>0.22500000000000001</v>
      </c>
      <c r="G28" s="94">
        <v>0.23</v>
      </c>
      <c r="H28" s="94">
        <v>0.23499999999999999</v>
      </c>
      <c r="I28" s="94">
        <v>0.24099999999999999</v>
      </c>
      <c r="J28" s="94">
        <v>0.247</v>
      </c>
      <c r="K28" s="94">
        <v>0.253</v>
      </c>
      <c r="L28" s="94">
        <v>0.25900000000000001</v>
      </c>
      <c r="M28" s="94">
        <v>0.26600000000000001</v>
      </c>
      <c r="N28" s="94">
        <v>0.27300000000000002</v>
      </c>
      <c r="O28" s="94">
        <v>0.28000000000000003</v>
      </c>
      <c r="P28" s="94">
        <v>0.28699999999999998</v>
      </c>
      <c r="Q28" s="94">
        <v>0.29499999999999998</v>
      </c>
      <c r="R28" s="94">
        <v>0.30299999999999999</v>
      </c>
      <c r="S28" s="94">
        <v>0.312</v>
      </c>
      <c r="T28" s="94">
        <v>0.32100000000000001</v>
      </c>
      <c r="U28" s="94">
        <v>0.33</v>
      </c>
      <c r="V28" s="94">
        <v>0.33900000000000002</v>
      </c>
      <c r="W28" s="94">
        <v>0.34899999999999998</v>
      </c>
      <c r="X28" s="94">
        <v>0.36</v>
      </c>
      <c r="Y28" s="94">
        <v>0.371</v>
      </c>
      <c r="Z28" s="94">
        <v>0.38300000000000001</v>
      </c>
      <c r="AA28" s="94">
        <v>0.39500000000000002</v>
      </c>
      <c r="AB28" s="94">
        <v>0.40799999999999997</v>
      </c>
      <c r="AC28" s="94">
        <v>0.42099999999999999</v>
      </c>
      <c r="AD28" s="94">
        <v>0.436</v>
      </c>
      <c r="AE28" s="94">
        <v>0.45100000000000001</v>
      </c>
      <c r="AF28" s="94">
        <v>0.46700000000000003</v>
      </c>
      <c r="AG28" s="94">
        <v>0.48399999999999999</v>
      </c>
      <c r="AH28" s="94">
        <v>0.502</v>
      </c>
      <c r="AI28" s="94">
        <v>0.52100000000000002</v>
      </c>
      <c r="AJ28" s="94">
        <v>0.54100000000000004</v>
      </c>
      <c r="AK28" s="94">
        <v>0.56299999999999994</v>
      </c>
      <c r="AL28" s="94">
        <v>0.58699999999999997</v>
      </c>
      <c r="AM28" s="94">
        <v>0.61199999999999999</v>
      </c>
      <c r="AN28" s="94">
        <v>0.63800000000000001</v>
      </c>
      <c r="AO28" s="94">
        <v>0.66700000000000004</v>
      </c>
      <c r="AP28" s="94">
        <v>0.69799999999999995</v>
      </c>
      <c r="AQ28" s="94">
        <v>0.73199999999999998</v>
      </c>
      <c r="AR28" s="94">
        <v>0.76800000000000002</v>
      </c>
      <c r="AS28" s="94">
        <v>0.80700000000000005</v>
      </c>
      <c r="AT28" s="94">
        <v>0.85</v>
      </c>
      <c r="AU28" s="94">
        <v>0.89700000000000002</v>
      </c>
      <c r="AV28" s="94">
        <v>0.94899999999999995</v>
      </c>
    </row>
    <row r="29" spans="1:48" x14ac:dyDescent="0.25">
      <c r="A29" s="92">
        <v>2</v>
      </c>
      <c r="B29" s="94">
        <v>0.20499999999999999</v>
      </c>
      <c r="C29" s="94">
        <v>0.21</v>
      </c>
      <c r="D29" s="94">
        <v>0.215</v>
      </c>
      <c r="E29" s="94">
        <v>0.22</v>
      </c>
      <c r="F29" s="94">
        <v>0.22500000000000001</v>
      </c>
      <c r="G29" s="94">
        <v>0.23</v>
      </c>
      <c r="H29" s="94">
        <v>0.23599999999999999</v>
      </c>
      <c r="I29" s="94">
        <v>0.24199999999999999</v>
      </c>
      <c r="J29" s="94">
        <v>0.247</v>
      </c>
      <c r="K29" s="94">
        <v>0.254</v>
      </c>
      <c r="L29" s="94">
        <v>0.26</v>
      </c>
      <c r="M29" s="94">
        <v>0.26700000000000002</v>
      </c>
      <c r="N29" s="94">
        <v>0.27400000000000002</v>
      </c>
      <c r="O29" s="94">
        <v>0.28100000000000003</v>
      </c>
      <c r="P29" s="94">
        <v>0.28799999999999998</v>
      </c>
      <c r="Q29" s="94">
        <v>0.29599999999999999</v>
      </c>
      <c r="R29" s="94">
        <v>0.30399999999999999</v>
      </c>
      <c r="S29" s="94">
        <v>0.312</v>
      </c>
      <c r="T29" s="94">
        <v>0.32100000000000001</v>
      </c>
      <c r="U29" s="94">
        <v>0.33100000000000002</v>
      </c>
      <c r="V29" s="94">
        <v>0.34</v>
      </c>
      <c r="W29" s="94">
        <v>0.35</v>
      </c>
      <c r="X29" s="94">
        <v>0.36099999999999999</v>
      </c>
      <c r="Y29" s="94">
        <v>0.372</v>
      </c>
      <c r="Z29" s="94">
        <v>0.38400000000000001</v>
      </c>
      <c r="AA29" s="94">
        <v>0.39600000000000002</v>
      </c>
      <c r="AB29" s="94">
        <v>0.40899999999999997</v>
      </c>
      <c r="AC29" s="94">
        <v>0.42299999999999999</v>
      </c>
      <c r="AD29" s="94">
        <v>0.437</v>
      </c>
      <c r="AE29" s="94">
        <v>0.45200000000000001</v>
      </c>
      <c r="AF29" s="94">
        <v>0.46800000000000003</v>
      </c>
      <c r="AG29" s="94">
        <v>0.48499999999999999</v>
      </c>
      <c r="AH29" s="94">
        <v>0.503</v>
      </c>
      <c r="AI29" s="94">
        <v>0.52300000000000002</v>
      </c>
      <c r="AJ29" s="94">
        <v>0.54300000000000004</v>
      </c>
      <c r="AK29" s="94">
        <v>0.56499999999999995</v>
      </c>
      <c r="AL29" s="94">
        <v>0.58899999999999997</v>
      </c>
      <c r="AM29" s="94">
        <v>0.61399999999999999</v>
      </c>
      <c r="AN29" s="94">
        <v>0.64100000000000001</v>
      </c>
      <c r="AO29" s="94">
        <v>0.67</v>
      </c>
      <c r="AP29" s="94">
        <v>0.70099999999999996</v>
      </c>
      <c r="AQ29" s="94">
        <v>0.73499999999999999</v>
      </c>
      <c r="AR29" s="94">
        <v>0.77100000000000002</v>
      </c>
      <c r="AS29" s="94">
        <v>0.81100000000000005</v>
      </c>
      <c r="AT29" s="94">
        <v>0.85399999999999998</v>
      </c>
      <c r="AU29" s="94">
        <v>0.90200000000000002</v>
      </c>
      <c r="AV29" s="94">
        <v>0.95299999999999996</v>
      </c>
    </row>
    <row r="30" spans="1:48" x14ac:dyDescent="0.25">
      <c r="A30" s="92">
        <v>3</v>
      </c>
      <c r="B30" s="94">
        <v>0.20599999999999999</v>
      </c>
      <c r="C30" s="94">
        <v>0.21099999999999999</v>
      </c>
      <c r="D30" s="94">
        <v>0.215</v>
      </c>
      <c r="E30" s="94">
        <v>0.22</v>
      </c>
      <c r="F30" s="94">
        <v>0.22500000000000001</v>
      </c>
      <c r="G30" s="94">
        <v>0.23100000000000001</v>
      </c>
      <c r="H30" s="94">
        <v>0.23599999999999999</v>
      </c>
      <c r="I30" s="94">
        <v>0.24199999999999999</v>
      </c>
      <c r="J30" s="94">
        <v>0.248</v>
      </c>
      <c r="K30" s="94">
        <v>0.254</v>
      </c>
      <c r="L30" s="94">
        <v>0.26100000000000001</v>
      </c>
      <c r="M30" s="94">
        <v>0.26700000000000002</v>
      </c>
      <c r="N30" s="94">
        <v>0.27400000000000002</v>
      </c>
      <c r="O30" s="94">
        <v>0.28100000000000003</v>
      </c>
      <c r="P30" s="94">
        <v>0.28899999999999998</v>
      </c>
      <c r="Q30" s="94">
        <v>0.29699999999999999</v>
      </c>
      <c r="R30" s="94">
        <v>0.30499999999999999</v>
      </c>
      <c r="S30" s="94">
        <v>0.313</v>
      </c>
      <c r="T30" s="94">
        <v>0.32200000000000001</v>
      </c>
      <c r="U30" s="94">
        <v>0.33100000000000002</v>
      </c>
      <c r="V30" s="94">
        <v>0.34100000000000003</v>
      </c>
      <c r="W30" s="94">
        <v>0.35099999999999998</v>
      </c>
      <c r="X30" s="94">
        <v>0.36199999999999999</v>
      </c>
      <c r="Y30" s="94">
        <v>0.373</v>
      </c>
      <c r="Z30" s="94">
        <v>0.38500000000000001</v>
      </c>
      <c r="AA30" s="94">
        <v>0.39700000000000002</v>
      </c>
      <c r="AB30" s="94">
        <v>0.41</v>
      </c>
      <c r="AC30" s="94">
        <v>0.42399999999999999</v>
      </c>
      <c r="AD30" s="94">
        <v>0.438</v>
      </c>
      <c r="AE30" s="94">
        <v>0.45300000000000001</v>
      </c>
      <c r="AF30" s="94">
        <v>0.47</v>
      </c>
      <c r="AG30" s="94">
        <v>0.48699999999999999</v>
      </c>
      <c r="AH30" s="94">
        <v>0.505</v>
      </c>
      <c r="AI30" s="94">
        <v>0.52400000000000002</v>
      </c>
      <c r="AJ30" s="94">
        <v>0.54500000000000004</v>
      </c>
      <c r="AK30" s="94">
        <v>0.56699999999999995</v>
      </c>
      <c r="AL30" s="94">
        <v>0.59099999999999997</v>
      </c>
      <c r="AM30" s="94">
        <v>0.61599999999999999</v>
      </c>
      <c r="AN30" s="94">
        <v>0.64300000000000002</v>
      </c>
      <c r="AO30" s="94">
        <v>0.67200000000000004</v>
      </c>
      <c r="AP30" s="94">
        <v>0.70399999999999996</v>
      </c>
      <c r="AQ30" s="94">
        <v>0.73799999999999999</v>
      </c>
      <c r="AR30" s="94">
        <v>0.77400000000000002</v>
      </c>
      <c r="AS30" s="94">
        <v>0.81499999999999995</v>
      </c>
      <c r="AT30" s="94">
        <v>0.85799999999999998</v>
      </c>
      <c r="AU30" s="94">
        <v>0.90600000000000003</v>
      </c>
      <c r="AV30" s="94">
        <v>0.95799999999999996</v>
      </c>
    </row>
    <row r="31" spans="1:48" x14ac:dyDescent="0.25">
      <c r="A31" s="92">
        <v>4</v>
      </c>
      <c r="B31" s="94">
        <v>0.20599999999999999</v>
      </c>
      <c r="C31" s="94">
        <v>0.21099999999999999</v>
      </c>
      <c r="D31" s="94">
        <v>0.216</v>
      </c>
      <c r="E31" s="94">
        <v>0.221</v>
      </c>
      <c r="F31" s="94">
        <v>0.22600000000000001</v>
      </c>
      <c r="G31" s="94">
        <v>0.23100000000000001</v>
      </c>
      <c r="H31" s="94">
        <v>0.23699999999999999</v>
      </c>
      <c r="I31" s="94">
        <v>0.24299999999999999</v>
      </c>
      <c r="J31" s="94">
        <v>0.249</v>
      </c>
      <c r="K31" s="94">
        <v>0.255</v>
      </c>
      <c r="L31" s="94">
        <v>0.26100000000000001</v>
      </c>
      <c r="M31" s="94">
        <v>0.26800000000000002</v>
      </c>
      <c r="N31" s="94">
        <v>0.27500000000000002</v>
      </c>
      <c r="O31" s="94">
        <v>0.28199999999999997</v>
      </c>
      <c r="P31" s="94">
        <v>0.28899999999999998</v>
      </c>
      <c r="Q31" s="94">
        <v>0.29699999999999999</v>
      </c>
      <c r="R31" s="94">
        <v>0.30499999999999999</v>
      </c>
      <c r="S31" s="94">
        <v>0.314</v>
      </c>
      <c r="T31" s="94">
        <v>0.32300000000000001</v>
      </c>
      <c r="U31" s="94">
        <v>0.33200000000000002</v>
      </c>
      <c r="V31" s="94">
        <v>0.34200000000000003</v>
      </c>
      <c r="W31" s="94">
        <v>0.35199999999999998</v>
      </c>
      <c r="X31" s="94">
        <v>0.36299999999999999</v>
      </c>
      <c r="Y31" s="94">
        <v>0.374</v>
      </c>
      <c r="Z31" s="94">
        <v>0.38600000000000001</v>
      </c>
      <c r="AA31" s="94">
        <v>0.39800000000000002</v>
      </c>
      <c r="AB31" s="94">
        <v>0.41099999999999998</v>
      </c>
      <c r="AC31" s="94">
        <v>0.42499999999999999</v>
      </c>
      <c r="AD31" s="94">
        <v>0.439</v>
      </c>
      <c r="AE31" s="94">
        <v>0.45500000000000002</v>
      </c>
      <c r="AF31" s="94">
        <v>0.47099999999999997</v>
      </c>
      <c r="AG31" s="94">
        <v>0.48799999999999999</v>
      </c>
      <c r="AH31" s="94">
        <v>0.50700000000000001</v>
      </c>
      <c r="AI31" s="94">
        <v>0.52600000000000002</v>
      </c>
      <c r="AJ31" s="94">
        <v>0.54700000000000004</v>
      </c>
      <c r="AK31" s="94">
        <v>0.56899999999999995</v>
      </c>
      <c r="AL31" s="94">
        <v>0.59299999999999997</v>
      </c>
      <c r="AM31" s="94">
        <v>0.61799999999999999</v>
      </c>
      <c r="AN31" s="94">
        <v>0.64500000000000002</v>
      </c>
      <c r="AO31" s="94">
        <v>0.67500000000000004</v>
      </c>
      <c r="AP31" s="94">
        <v>0.70599999999999996</v>
      </c>
      <c r="AQ31" s="94">
        <v>0.74099999999999999</v>
      </c>
      <c r="AR31" s="94">
        <v>0.77800000000000002</v>
      </c>
      <c r="AS31" s="94">
        <v>0.81799999999999995</v>
      </c>
      <c r="AT31" s="94">
        <v>0.86199999999999999</v>
      </c>
      <c r="AU31" s="94">
        <v>0.91</v>
      </c>
      <c r="AV31" s="94">
        <v>0.96299999999999997</v>
      </c>
    </row>
    <row r="32" spans="1:48" x14ac:dyDescent="0.25">
      <c r="A32" s="92">
        <v>5</v>
      </c>
      <c r="B32" s="94">
        <v>0.20699999999999999</v>
      </c>
      <c r="C32" s="94">
        <v>0.21099999999999999</v>
      </c>
      <c r="D32" s="94">
        <v>0.216</v>
      </c>
      <c r="E32" s="94">
        <v>0.221</v>
      </c>
      <c r="F32" s="94">
        <v>0.22600000000000001</v>
      </c>
      <c r="G32" s="94">
        <v>0.23200000000000001</v>
      </c>
      <c r="H32" s="94">
        <v>0.23699999999999999</v>
      </c>
      <c r="I32" s="94">
        <v>0.24299999999999999</v>
      </c>
      <c r="J32" s="94">
        <v>0.249</v>
      </c>
      <c r="K32" s="94">
        <v>0.255</v>
      </c>
      <c r="L32" s="94">
        <v>0.26200000000000001</v>
      </c>
      <c r="M32" s="94">
        <v>0.26800000000000002</v>
      </c>
      <c r="N32" s="94">
        <v>0.27500000000000002</v>
      </c>
      <c r="O32" s="94">
        <v>0.28299999999999997</v>
      </c>
      <c r="P32" s="94">
        <v>0.28999999999999998</v>
      </c>
      <c r="Q32" s="94">
        <v>0.29799999999999999</v>
      </c>
      <c r="R32" s="94">
        <v>0.30599999999999999</v>
      </c>
      <c r="S32" s="94">
        <v>0.315</v>
      </c>
      <c r="T32" s="94">
        <v>0.32400000000000001</v>
      </c>
      <c r="U32" s="94">
        <v>0.33300000000000002</v>
      </c>
      <c r="V32" s="94">
        <v>0.34300000000000003</v>
      </c>
      <c r="W32" s="94">
        <v>0.35299999999999998</v>
      </c>
      <c r="X32" s="94">
        <v>0.36399999999999999</v>
      </c>
      <c r="Y32" s="94">
        <v>0.375</v>
      </c>
      <c r="Z32" s="94">
        <v>0.38700000000000001</v>
      </c>
      <c r="AA32" s="94">
        <v>0.39900000000000002</v>
      </c>
      <c r="AB32" s="94">
        <v>0.41199999999999998</v>
      </c>
      <c r="AC32" s="94">
        <v>0.42599999999999999</v>
      </c>
      <c r="AD32" s="94">
        <v>0.441</v>
      </c>
      <c r="AE32" s="94">
        <v>0.45600000000000002</v>
      </c>
      <c r="AF32" s="94">
        <v>0.47199999999999998</v>
      </c>
      <c r="AG32" s="94">
        <v>0.49</v>
      </c>
      <c r="AH32" s="94">
        <v>0.50800000000000001</v>
      </c>
      <c r="AI32" s="94">
        <v>0.52800000000000002</v>
      </c>
      <c r="AJ32" s="94">
        <v>0.54900000000000004</v>
      </c>
      <c r="AK32" s="94">
        <v>0.57099999999999995</v>
      </c>
      <c r="AL32" s="94">
        <v>0.59499999999999997</v>
      </c>
      <c r="AM32" s="94">
        <v>0.62</v>
      </c>
      <c r="AN32" s="94">
        <v>0.64800000000000002</v>
      </c>
      <c r="AO32" s="94">
        <v>0.67700000000000005</v>
      </c>
      <c r="AP32" s="94">
        <v>0.70899999999999996</v>
      </c>
      <c r="AQ32" s="94">
        <v>0.74399999999999999</v>
      </c>
      <c r="AR32" s="94">
        <v>0.78100000000000003</v>
      </c>
      <c r="AS32" s="94">
        <v>0.82199999999999995</v>
      </c>
      <c r="AT32" s="94">
        <v>0.86599999999999999</v>
      </c>
      <c r="AU32" s="94">
        <v>0.91400000000000003</v>
      </c>
      <c r="AV32" s="94">
        <v>0.96699999999999997</v>
      </c>
    </row>
    <row r="33" spans="1:48" x14ac:dyDescent="0.25">
      <c r="A33" s="92">
        <v>6</v>
      </c>
      <c r="B33" s="94">
        <v>0.20699999999999999</v>
      </c>
      <c r="C33" s="94">
        <v>0.21199999999999999</v>
      </c>
      <c r="D33" s="94">
        <v>0.217</v>
      </c>
      <c r="E33" s="94">
        <v>0.222</v>
      </c>
      <c r="F33" s="94">
        <v>0.22700000000000001</v>
      </c>
      <c r="G33" s="94">
        <v>0.23200000000000001</v>
      </c>
      <c r="H33" s="94">
        <v>0.23799999999999999</v>
      </c>
      <c r="I33" s="94">
        <v>0.24399999999999999</v>
      </c>
      <c r="J33" s="94">
        <v>0.25</v>
      </c>
      <c r="K33" s="94">
        <v>0.25600000000000001</v>
      </c>
      <c r="L33" s="94">
        <v>0.26200000000000001</v>
      </c>
      <c r="M33" s="94">
        <v>0.26900000000000002</v>
      </c>
      <c r="N33" s="94">
        <v>0.27600000000000002</v>
      </c>
      <c r="O33" s="94">
        <v>0.28299999999999997</v>
      </c>
      <c r="P33" s="94">
        <v>0.29099999999999998</v>
      </c>
      <c r="Q33" s="94">
        <v>0.29899999999999999</v>
      </c>
      <c r="R33" s="94">
        <v>0.307</v>
      </c>
      <c r="S33" s="94">
        <v>0.315</v>
      </c>
      <c r="T33" s="94">
        <v>0.32400000000000001</v>
      </c>
      <c r="U33" s="94">
        <v>0.33400000000000002</v>
      </c>
      <c r="V33" s="94">
        <v>0.34399999999999997</v>
      </c>
      <c r="W33" s="94">
        <v>0.35399999999999998</v>
      </c>
      <c r="X33" s="94">
        <v>0.36499999999999999</v>
      </c>
      <c r="Y33" s="94">
        <v>0.376</v>
      </c>
      <c r="Z33" s="94">
        <v>0.38800000000000001</v>
      </c>
      <c r="AA33" s="94">
        <v>0.4</v>
      </c>
      <c r="AB33" s="94">
        <v>0.41299999999999998</v>
      </c>
      <c r="AC33" s="94">
        <v>0.42699999999999999</v>
      </c>
      <c r="AD33" s="94">
        <v>0.442</v>
      </c>
      <c r="AE33" s="94">
        <v>0.45700000000000002</v>
      </c>
      <c r="AF33" s="94">
        <v>0.47399999999999998</v>
      </c>
      <c r="AG33" s="94">
        <v>0.49099999999999999</v>
      </c>
      <c r="AH33" s="94">
        <v>0.51</v>
      </c>
      <c r="AI33" s="94">
        <v>0.53</v>
      </c>
      <c r="AJ33" s="94">
        <v>0.55100000000000005</v>
      </c>
      <c r="AK33" s="94">
        <v>0.57299999999999995</v>
      </c>
      <c r="AL33" s="94">
        <v>0.59699999999999998</v>
      </c>
      <c r="AM33" s="94">
        <v>0.623</v>
      </c>
      <c r="AN33" s="94">
        <v>0.65</v>
      </c>
      <c r="AO33" s="94">
        <v>0.68</v>
      </c>
      <c r="AP33" s="94">
        <v>0.71199999999999997</v>
      </c>
      <c r="AQ33" s="94">
        <v>0.747</v>
      </c>
      <c r="AR33" s="94">
        <v>0.78400000000000003</v>
      </c>
      <c r="AS33" s="94">
        <v>0.82499999999999996</v>
      </c>
      <c r="AT33" s="94">
        <v>0.87</v>
      </c>
      <c r="AU33" s="94">
        <v>0.91800000000000004</v>
      </c>
      <c r="AV33" s="94">
        <v>0.97199999999999998</v>
      </c>
    </row>
    <row r="34" spans="1:48" x14ac:dyDescent="0.25">
      <c r="A34" s="92">
        <v>7</v>
      </c>
      <c r="B34" s="94">
        <v>0.20699999999999999</v>
      </c>
      <c r="C34" s="94">
        <v>0.21199999999999999</v>
      </c>
      <c r="D34" s="94">
        <v>0.217</v>
      </c>
      <c r="E34" s="94">
        <v>0.222</v>
      </c>
      <c r="F34" s="94">
        <v>0.22700000000000001</v>
      </c>
      <c r="G34" s="94">
        <v>0.23300000000000001</v>
      </c>
      <c r="H34" s="94">
        <v>0.23799999999999999</v>
      </c>
      <c r="I34" s="94">
        <v>0.24399999999999999</v>
      </c>
      <c r="J34" s="94">
        <v>0.25</v>
      </c>
      <c r="K34" s="94">
        <v>0.25600000000000001</v>
      </c>
      <c r="L34" s="94">
        <v>0.26300000000000001</v>
      </c>
      <c r="M34" s="94">
        <v>0.26900000000000002</v>
      </c>
      <c r="N34" s="94">
        <v>0.27600000000000002</v>
      </c>
      <c r="O34" s="94">
        <v>0.28399999999999997</v>
      </c>
      <c r="P34" s="94">
        <v>0.29099999999999998</v>
      </c>
      <c r="Q34" s="94">
        <v>0.29899999999999999</v>
      </c>
      <c r="R34" s="94">
        <v>0.307</v>
      </c>
      <c r="S34" s="94">
        <v>0.316</v>
      </c>
      <c r="T34" s="94">
        <v>0.32500000000000001</v>
      </c>
      <c r="U34" s="94">
        <v>0.33400000000000002</v>
      </c>
      <c r="V34" s="94">
        <v>0.34399999999999997</v>
      </c>
      <c r="W34" s="94">
        <v>0.35499999999999998</v>
      </c>
      <c r="X34" s="94">
        <v>0.36499999999999999</v>
      </c>
      <c r="Y34" s="94">
        <v>0.377</v>
      </c>
      <c r="Z34" s="94">
        <v>0.38900000000000001</v>
      </c>
      <c r="AA34" s="94">
        <v>0.40100000000000002</v>
      </c>
      <c r="AB34" s="94">
        <v>0.41499999999999998</v>
      </c>
      <c r="AC34" s="94">
        <v>0.42799999999999999</v>
      </c>
      <c r="AD34" s="94">
        <v>0.443</v>
      </c>
      <c r="AE34" s="94">
        <v>0.45900000000000002</v>
      </c>
      <c r="AF34" s="94">
        <v>0.47499999999999998</v>
      </c>
      <c r="AG34" s="94">
        <v>0.49299999999999999</v>
      </c>
      <c r="AH34" s="94">
        <v>0.51100000000000001</v>
      </c>
      <c r="AI34" s="94">
        <v>0.53100000000000003</v>
      </c>
      <c r="AJ34" s="94">
        <v>0.55200000000000005</v>
      </c>
      <c r="AK34" s="94">
        <v>0.57499999999999996</v>
      </c>
      <c r="AL34" s="94">
        <v>0.59899999999999998</v>
      </c>
      <c r="AM34" s="94">
        <v>0.625</v>
      </c>
      <c r="AN34" s="94">
        <v>0.65300000000000002</v>
      </c>
      <c r="AO34" s="94">
        <v>0.68200000000000005</v>
      </c>
      <c r="AP34" s="94">
        <v>0.71499999999999997</v>
      </c>
      <c r="AQ34" s="94">
        <v>0.75</v>
      </c>
      <c r="AR34" s="94">
        <v>0.78800000000000003</v>
      </c>
      <c r="AS34" s="94">
        <v>0.82899999999999996</v>
      </c>
      <c r="AT34" s="94">
        <v>0.874</v>
      </c>
      <c r="AU34" s="94">
        <v>0.92300000000000004</v>
      </c>
      <c r="AV34" s="94">
        <v>0.97699999999999998</v>
      </c>
    </row>
    <row r="35" spans="1:48" x14ac:dyDescent="0.25">
      <c r="A35" s="92">
        <v>8</v>
      </c>
      <c r="B35" s="94">
        <v>0.20799999999999999</v>
      </c>
      <c r="C35" s="94">
        <v>0.21299999999999999</v>
      </c>
      <c r="D35" s="94">
        <v>0.217</v>
      </c>
      <c r="E35" s="94">
        <v>0.222</v>
      </c>
      <c r="F35" s="94">
        <v>0.22800000000000001</v>
      </c>
      <c r="G35" s="94">
        <v>0.23300000000000001</v>
      </c>
      <c r="H35" s="94">
        <v>0.23899999999999999</v>
      </c>
      <c r="I35" s="94">
        <v>0.245</v>
      </c>
      <c r="J35" s="94">
        <v>0.251</v>
      </c>
      <c r="K35" s="94">
        <v>0.25700000000000001</v>
      </c>
      <c r="L35" s="94">
        <v>0.26300000000000001</v>
      </c>
      <c r="M35" s="94">
        <v>0.27</v>
      </c>
      <c r="N35" s="94">
        <v>0.27700000000000002</v>
      </c>
      <c r="O35" s="94">
        <v>0.28399999999999997</v>
      </c>
      <c r="P35" s="94">
        <v>0.29199999999999998</v>
      </c>
      <c r="Q35" s="94">
        <v>0.3</v>
      </c>
      <c r="R35" s="94">
        <v>0.308</v>
      </c>
      <c r="S35" s="94">
        <v>0.317</v>
      </c>
      <c r="T35" s="94">
        <v>0.32600000000000001</v>
      </c>
      <c r="U35" s="94">
        <v>0.33500000000000002</v>
      </c>
      <c r="V35" s="94">
        <v>0.34499999999999997</v>
      </c>
      <c r="W35" s="94">
        <v>0.35599999999999998</v>
      </c>
      <c r="X35" s="94">
        <v>0.36599999999999999</v>
      </c>
      <c r="Y35" s="94">
        <v>0.378</v>
      </c>
      <c r="Z35" s="94">
        <v>0.39</v>
      </c>
      <c r="AA35" s="94">
        <v>0.40200000000000002</v>
      </c>
      <c r="AB35" s="94">
        <v>0.41599999999999998</v>
      </c>
      <c r="AC35" s="94">
        <v>0.43</v>
      </c>
      <c r="AD35" s="94">
        <v>0.44400000000000001</v>
      </c>
      <c r="AE35" s="94">
        <v>0.46</v>
      </c>
      <c r="AF35" s="94">
        <v>0.47699999999999998</v>
      </c>
      <c r="AG35" s="94">
        <v>0.49399999999999999</v>
      </c>
      <c r="AH35" s="94">
        <v>0.51300000000000001</v>
      </c>
      <c r="AI35" s="94">
        <v>0.53300000000000003</v>
      </c>
      <c r="AJ35" s="94">
        <v>0.55400000000000005</v>
      </c>
      <c r="AK35" s="94">
        <v>0.57699999999999996</v>
      </c>
      <c r="AL35" s="94">
        <v>0.60099999999999998</v>
      </c>
      <c r="AM35" s="94">
        <v>0.627</v>
      </c>
      <c r="AN35" s="94">
        <v>0.65500000000000003</v>
      </c>
      <c r="AO35" s="94">
        <v>0.68500000000000005</v>
      </c>
      <c r="AP35" s="94">
        <v>0.71799999999999997</v>
      </c>
      <c r="AQ35" s="94">
        <v>0.753</v>
      </c>
      <c r="AR35" s="94">
        <v>0.79100000000000004</v>
      </c>
      <c r="AS35" s="94">
        <v>0.83199999999999996</v>
      </c>
      <c r="AT35" s="94">
        <v>0.877</v>
      </c>
      <c r="AU35" s="94">
        <v>0.92700000000000005</v>
      </c>
      <c r="AV35" s="94">
        <v>0.98099999999999998</v>
      </c>
    </row>
    <row r="36" spans="1:48" x14ac:dyDescent="0.25">
      <c r="A36" s="92">
        <v>9</v>
      </c>
      <c r="B36" s="94">
        <v>0.20799999999999999</v>
      </c>
      <c r="C36" s="94">
        <v>0.21299999999999999</v>
      </c>
      <c r="D36" s="94">
        <v>0.218</v>
      </c>
      <c r="E36" s="94">
        <v>0.223</v>
      </c>
      <c r="F36" s="94">
        <v>0.22800000000000001</v>
      </c>
      <c r="G36" s="94">
        <v>0.23400000000000001</v>
      </c>
      <c r="H36" s="94">
        <v>0.23899999999999999</v>
      </c>
      <c r="I36" s="94">
        <v>0.245</v>
      </c>
      <c r="J36" s="94">
        <v>0.251</v>
      </c>
      <c r="K36" s="94">
        <v>0.25700000000000001</v>
      </c>
      <c r="L36" s="94">
        <v>0.26400000000000001</v>
      </c>
      <c r="M36" s="94">
        <v>0.27100000000000002</v>
      </c>
      <c r="N36" s="94">
        <v>0.27800000000000002</v>
      </c>
      <c r="O36" s="94">
        <v>0.28499999999999998</v>
      </c>
      <c r="P36" s="94">
        <v>0.29299999999999998</v>
      </c>
      <c r="Q36" s="94">
        <v>0.30099999999999999</v>
      </c>
      <c r="R36" s="94">
        <v>0.309</v>
      </c>
      <c r="S36" s="94">
        <v>0.318</v>
      </c>
      <c r="T36" s="94">
        <v>0.32700000000000001</v>
      </c>
      <c r="U36" s="94">
        <v>0.33600000000000002</v>
      </c>
      <c r="V36" s="94">
        <v>0.34599999999999997</v>
      </c>
      <c r="W36" s="94">
        <v>0.35599999999999998</v>
      </c>
      <c r="X36" s="94">
        <v>0.36699999999999999</v>
      </c>
      <c r="Y36" s="94">
        <v>0.379</v>
      </c>
      <c r="Z36" s="94">
        <v>0.39100000000000001</v>
      </c>
      <c r="AA36" s="94">
        <v>0.40300000000000002</v>
      </c>
      <c r="AB36" s="94">
        <v>0.41699999999999998</v>
      </c>
      <c r="AC36" s="94">
        <v>0.43099999999999999</v>
      </c>
      <c r="AD36" s="94">
        <v>0.44600000000000001</v>
      </c>
      <c r="AE36" s="94">
        <v>0.46100000000000002</v>
      </c>
      <c r="AF36" s="94">
        <v>0.47799999999999998</v>
      </c>
      <c r="AG36" s="94">
        <v>0.496</v>
      </c>
      <c r="AH36" s="94">
        <v>0.51500000000000001</v>
      </c>
      <c r="AI36" s="94">
        <v>0.53500000000000003</v>
      </c>
      <c r="AJ36" s="94">
        <v>0.55600000000000005</v>
      </c>
      <c r="AK36" s="94">
        <v>0.57899999999999996</v>
      </c>
      <c r="AL36" s="94">
        <v>0.60299999999999998</v>
      </c>
      <c r="AM36" s="94">
        <v>0.629</v>
      </c>
      <c r="AN36" s="94">
        <v>0.65700000000000003</v>
      </c>
      <c r="AO36" s="94">
        <v>0.68799999999999994</v>
      </c>
      <c r="AP36" s="94">
        <v>0.72</v>
      </c>
      <c r="AQ36" s="94">
        <v>0.75600000000000001</v>
      </c>
      <c r="AR36" s="94">
        <v>0.79400000000000004</v>
      </c>
      <c r="AS36" s="94">
        <v>0.83599999999999997</v>
      </c>
      <c r="AT36" s="94">
        <v>0.88100000000000001</v>
      </c>
      <c r="AU36" s="94">
        <v>0.93100000000000005</v>
      </c>
      <c r="AV36" s="94">
        <v>0.98599999999999999</v>
      </c>
    </row>
    <row r="37" spans="1:48" x14ac:dyDescent="0.25">
      <c r="A37" s="92">
        <v>10</v>
      </c>
      <c r="B37" s="94">
        <v>0.20899999999999999</v>
      </c>
      <c r="C37" s="94">
        <v>0.21299999999999999</v>
      </c>
      <c r="D37" s="94">
        <v>0.218</v>
      </c>
      <c r="E37" s="94">
        <v>0.223</v>
      </c>
      <c r="F37" s="94">
        <v>0.22900000000000001</v>
      </c>
      <c r="G37" s="94">
        <v>0.23400000000000001</v>
      </c>
      <c r="H37" s="94">
        <v>0.24</v>
      </c>
      <c r="I37" s="94">
        <v>0.245</v>
      </c>
      <c r="J37" s="94">
        <v>0.252</v>
      </c>
      <c r="K37" s="94">
        <v>0.25800000000000001</v>
      </c>
      <c r="L37" s="94">
        <v>0.26400000000000001</v>
      </c>
      <c r="M37" s="94">
        <v>0.27100000000000002</v>
      </c>
      <c r="N37" s="94">
        <v>0.27800000000000002</v>
      </c>
      <c r="O37" s="94">
        <v>0.28599999999999998</v>
      </c>
      <c r="P37" s="94">
        <v>0.29299999999999998</v>
      </c>
      <c r="Q37" s="94">
        <v>0.30099999999999999</v>
      </c>
      <c r="R37" s="94">
        <v>0.31</v>
      </c>
      <c r="S37" s="94">
        <v>0.318</v>
      </c>
      <c r="T37" s="94">
        <v>0.32700000000000001</v>
      </c>
      <c r="U37" s="94">
        <v>0.33700000000000002</v>
      </c>
      <c r="V37" s="94">
        <v>0.34699999999999998</v>
      </c>
      <c r="W37" s="94">
        <v>0.35699999999999998</v>
      </c>
      <c r="X37" s="94">
        <v>0.36799999999999999</v>
      </c>
      <c r="Y37" s="94">
        <v>0.38</v>
      </c>
      <c r="Z37" s="94">
        <v>0.39200000000000002</v>
      </c>
      <c r="AA37" s="94">
        <v>0.40500000000000003</v>
      </c>
      <c r="AB37" s="94">
        <v>0.41799999999999998</v>
      </c>
      <c r="AC37" s="94">
        <v>0.432</v>
      </c>
      <c r="AD37" s="94">
        <v>0.44700000000000001</v>
      </c>
      <c r="AE37" s="94">
        <v>0.46300000000000002</v>
      </c>
      <c r="AF37" s="94">
        <v>0.48</v>
      </c>
      <c r="AG37" s="94">
        <v>0.497</v>
      </c>
      <c r="AH37" s="94">
        <v>0.51600000000000001</v>
      </c>
      <c r="AI37" s="94">
        <v>0.53600000000000003</v>
      </c>
      <c r="AJ37" s="94">
        <v>0.55800000000000005</v>
      </c>
      <c r="AK37" s="94">
        <v>0.58099999999999996</v>
      </c>
      <c r="AL37" s="94">
        <v>0.60499999999999998</v>
      </c>
      <c r="AM37" s="94">
        <v>0.63100000000000001</v>
      </c>
      <c r="AN37" s="94">
        <v>0.66</v>
      </c>
      <c r="AO37" s="94">
        <v>0.69</v>
      </c>
      <c r="AP37" s="94">
        <v>0.72299999999999998</v>
      </c>
      <c r="AQ37" s="94">
        <v>0.75900000000000001</v>
      </c>
      <c r="AR37" s="94">
        <v>0.79700000000000004</v>
      </c>
      <c r="AS37" s="94">
        <v>0.83899999999999997</v>
      </c>
      <c r="AT37" s="94">
        <v>0.88500000000000001</v>
      </c>
      <c r="AU37" s="94">
        <v>0.93500000000000005</v>
      </c>
      <c r="AV37" s="94">
        <v>0.99099999999999999</v>
      </c>
    </row>
    <row r="38" spans="1:48" x14ac:dyDescent="0.25">
      <c r="A38" s="92">
        <v>11</v>
      </c>
      <c r="B38" s="94">
        <v>0.20899999999999999</v>
      </c>
      <c r="C38" s="94">
        <v>0.214</v>
      </c>
      <c r="D38" s="94">
        <v>0.219</v>
      </c>
      <c r="E38" s="94">
        <v>0.224</v>
      </c>
      <c r="F38" s="94">
        <v>0.22900000000000001</v>
      </c>
      <c r="G38" s="94">
        <v>0.23400000000000001</v>
      </c>
      <c r="H38" s="94">
        <v>0.24</v>
      </c>
      <c r="I38" s="94">
        <v>0.246</v>
      </c>
      <c r="J38" s="94">
        <v>0.252</v>
      </c>
      <c r="K38" s="94">
        <v>0.25800000000000001</v>
      </c>
      <c r="L38" s="94">
        <v>0.26500000000000001</v>
      </c>
      <c r="M38" s="94">
        <v>0.27200000000000002</v>
      </c>
      <c r="N38" s="94">
        <v>0.27900000000000003</v>
      </c>
      <c r="O38" s="94">
        <v>0.28599999999999998</v>
      </c>
      <c r="P38" s="94">
        <v>0.29399999999999998</v>
      </c>
      <c r="Q38" s="94">
        <v>0.30199999999999999</v>
      </c>
      <c r="R38" s="94">
        <v>0.31</v>
      </c>
      <c r="S38" s="94">
        <v>0.31900000000000001</v>
      </c>
      <c r="T38" s="94">
        <v>0.32800000000000001</v>
      </c>
      <c r="U38" s="94">
        <v>0.33800000000000002</v>
      </c>
      <c r="V38" s="94">
        <v>0.34799999999999998</v>
      </c>
      <c r="W38" s="94">
        <v>0.35799999999999998</v>
      </c>
      <c r="X38" s="94">
        <v>0.36899999999999999</v>
      </c>
      <c r="Y38" s="94">
        <v>0.38100000000000001</v>
      </c>
      <c r="Z38" s="94">
        <v>0.39300000000000002</v>
      </c>
      <c r="AA38" s="94">
        <v>0.40600000000000003</v>
      </c>
      <c r="AB38" s="94">
        <v>0.41899999999999998</v>
      </c>
      <c r="AC38" s="94">
        <v>0.433</v>
      </c>
      <c r="AD38" s="94">
        <v>0.44800000000000001</v>
      </c>
      <c r="AE38" s="94">
        <v>0.46400000000000002</v>
      </c>
      <c r="AF38" s="94">
        <v>0.48099999999999998</v>
      </c>
      <c r="AG38" s="94">
        <v>0.499</v>
      </c>
      <c r="AH38" s="94">
        <v>0.51800000000000002</v>
      </c>
      <c r="AI38" s="94">
        <v>0.53800000000000003</v>
      </c>
      <c r="AJ38" s="94">
        <v>0.56000000000000005</v>
      </c>
      <c r="AK38" s="94">
        <v>0.58299999999999996</v>
      </c>
      <c r="AL38" s="94">
        <v>0.60699999999999998</v>
      </c>
      <c r="AM38" s="94">
        <v>0.63400000000000001</v>
      </c>
      <c r="AN38" s="94">
        <v>0.66200000000000003</v>
      </c>
      <c r="AO38" s="94">
        <v>0.69299999999999995</v>
      </c>
      <c r="AP38" s="94">
        <v>0.72599999999999998</v>
      </c>
      <c r="AQ38" s="94">
        <v>0.76200000000000001</v>
      </c>
      <c r="AR38" s="94">
        <v>0.80100000000000005</v>
      </c>
      <c r="AS38" s="94">
        <v>0.84299999999999997</v>
      </c>
      <c r="AT38" s="94">
        <v>0.88900000000000001</v>
      </c>
      <c r="AU38" s="94">
        <v>0.94</v>
      </c>
      <c r="AV38" s="94">
        <v>0.995</v>
      </c>
    </row>
    <row r="39" spans="1:48" x14ac:dyDescent="0.25">
      <c r="A39"/>
      <c r="B39"/>
    </row>
    <row r="40" spans="1:48" x14ac:dyDescent="0.25">
      <c r="A40"/>
      <c r="B40"/>
    </row>
    <row r="41" spans="1:48" x14ac:dyDescent="0.25">
      <c r="A41"/>
      <c r="B41"/>
    </row>
    <row r="42" spans="1:48" x14ac:dyDescent="0.25">
      <c r="A42"/>
      <c r="B42"/>
    </row>
    <row r="43" spans="1:48" x14ac:dyDescent="0.25">
      <c r="A43"/>
      <c r="B43"/>
    </row>
    <row r="44" spans="1:48" ht="39.6" customHeight="1" x14ac:dyDescent="0.25">
      <c r="A44"/>
      <c r="B44"/>
    </row>
    <row r="45" spans="1:48" x14ac:dyDescent="0.25">
      <c r="A45"/>
      <c r="B45"/>
    </row>
    <row r="46" spans="1:48" ht="27.6" customHeight="1" x14ac:dyDescent="0.25">
      <c r="A46"/>
      <c r="B46"/>
    </row>
    <row r="47" spans="1:48" x14ac:dyDescent="0.25">
      <c r="A47"/>
      <c r="B47"/>
    </row>
    <row r="48" spans="1:48"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W9S5oeYFJS+M6mK1wWYgNSMswnn17Z8WPrcNs2qEmWrxROFzIHkSOJsaAxcMueAQMDtLgQuZZETWHqFGIbH/+Q==" saltValue="n3jM4AY3kXFKWtcfxkKgQg==" spinCount="100000" sheet="1" objects="1" scenarios="1"/>
  <conditionalFormatting sqref="B26:AV38 C17:C21">
    <cfRule type="expression" dxfId="609" priority="21" stopIfTrue="1">
      <formula>MOD(ROW(),2)=0</formula>
    </cfRule>
    <cfRule type="expression" dxfId="608" priority="22" stopIfTrue="1">
      <formula>MOD(ROW(),2)&lt;&gt;0</formula>
    </cfRule>
  </conditionalFormatting>
  <conditionalFormatting sqref="A6:A16">
    <cfRule type="expression" dxfId="607" priority="25" stopIfTrue="1">
      <formula>MOD(ROW(),2)=0</formula>
    </cfRule>
    <cfRule type="expression" dxfId="606" priority="26" stopIfTrue="1">
      <formula>MOD(ROW(),2)&lt;&gt;0</formula>
    </cfRule>
  </conditionalFormatting>
  <conditionalFormatting sqref="B6:AV16 D17:AV21">
    <cfRule type="expression" dxfId="605" priority="27" stopIfTrue="1">
      <formula>MOD(ROW(),2)=0</formula>
    </cfRule>
    <cfRule type="expression" dxfId="604" priority="28" stopIfTrue="1">
      <formula>MOD(ROW(),2)&lt;&gt;0</formula>
    </cfRule>
  </conditionalFormatting>
  <conditionalFormatting sqref="A17:A20">
    <cfRule type="expression" dxfId="603" priority="17" stopIfTrue="1">
      <formula>MOD(ROW(),2)=0</formula>
    </cfRule>
    <cfRule type="expression" dxfId="602" priority="18" stopIfTrue="1">
      <formula>MOD(ROW(),2)&lt;&gt;0</formula>
    </cfRule>
  </conditionalFormatting>
  <conditionalFormatting sqref="B17">
    <cfRule type="expression" dxfId="601" priority="19" stopIfTrue="1">
      <formula>MOD(ROW(),2)=0</formula>
    </cfRule>
    <cfRule type="expression" dxfId="600" priority="20" stopIfTrue="1">
      <formula>MOD(ROW(),2)&lt;&gt;0</formula>
    </cfRule>
  </conditionalFormatting>
  <conditionalFormatting sqref="A26:A38">
    <cfRule type="expression" dxfId="599" priority="9" stopIfTrue="1">
      <formula>MOD(ROW(),2)=0</formula>
    </cfRule>
    <cfRule type="expression" dxfId="598" priority="10" stopIfTrue="1">
      <formula>MOD(ROW(),2)&lt;&gt;0</formula>
    </cfRule>
  </conditionalFormatting>
  <conditionalFormatting sqref="B18:B21">
    <cfRule type="expression" dxfId="597" priority="7" stopIfTrue="1">
      <formula>MOD(ROW(),2)=0</formula>
    </cfRule>
    <cfRule type="expression" dxfId="596" priority="8" stopIfTrue="1">
      <formula>MOD(ROW(),2)&lt;&gt;0</formula>
    </cfRule>
  </conditionalFormatting>
  <conditionalFormatting sqref="A21">
    <cfRule type="expression" dxfId="595" priority="3" stopIfTrue="1">
      <formula>MOD(ROW(),2)=0</formula>
    </cfRule>
    <cfRule type="expression" dxfId="59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116"/>
  <dimension ref="A1:AQ65"/>
  <sheetViews>
    <sheetView showGridLines="0" zoomScale="85" zoomScaleNormal="85" workbookViewId="0">
      <selection activeCell="B22" sqref="B22"/>
    </sheetView>
  </sheetViews>
  <sheetFormatPr defaultColWidth="10" defaultRowHeight="13.2" x14ac:dyDescent="0.25"/>
  <cols>
    <col min="1" max="1" width="31.88671875" style="27" customWidth="1"/>
    <col min="2" max="43" width="22.88671875" style="27" customWidth="1"/>
    <col min="44" max="16384" width="10" style="27"/>
  </cols>
  <sheetData>
    <row r="1" spans="1:43" ht="21" x14ac:dyDescent="0.4">
      <c r="A1" s="40" t="s">
        <v>0</v>
      </c>
      <c r="B1" s="41"/>
      <c r="C1" s="41"/>
      <c r="D1" s="41"/>
      <c r="E1" s="41"/>
      <c r="F1" s="41"/>
      <c r="G1" s="41"/>
      <c r="H1" s="41"/>
      <c r="I1" s="41"/>
    </row>
    <row r="2" spans="1:43" ht="15.6" x14ac:dyDescent="0.3">
      <c r="A2" s="42" t="str">
        <f>IF(title="&gt; Enter workbook title here","Enter workbook title in Cover sheet",title)</f>
        <v>Fire_S - Consolidated Factor Spreadsheet</v>
      </c>
      <c r="B2" s="43"/>
      <c r="C2" s="43"/>
      <c r="D2" s="43"/>
      <c r="E2" s="43"/>
      <c r="F2" s="43"/>
      <c r="G2" s="43"/>
      <c r="H2" s="43"/>
      <c r="I2" s="43"/>
    </row>
    <row r="3" spans="1:43" ht="15.6" x14ac:dyDescent="0.3">
      <c r="A3" s="44" t="str">
        <f>TABLE_FACTOR_TYPE&amp;" - x-"&amp;TABLE_SERIES_NUMBER</f>
        <v>Pension Debit - x-329</v>
      </c>
      <c r="B3" s="43"/>
      <c r="C3" s="43"/>
      <c r="D3" s="43"/>
      <c r="E3" s="43"/>
      <c r="F3" s="43"/>
      <c r="G3" s="43"/>
      <c r="H3" s="43"/>
      <c r="I3" s="43"/>
    </row>
    <row r="4" spans="1:43" x14ac:dyDescent="0.25">
      <c r="A4" s="45"/>
    </row>
    <row r="6" spans="1:43" x14ac:dyDescent="0.25">
      <c r="A6" s="77" t="s">
        <v>573</v>
      </c>
      <c r="B6" s="79" t="s">
        <v>574</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row>
    <row r="7" spans="1:43" x14ac:dyDescent="0.25">
      <c r="A7" s="78" t="s">
        <v>575</v>
      </c>
      <c r="B7" s="80" t="s">
        <v>82</v>
      </c>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row>
    <row r="8" spans="1:43" x14ac:dyDescent="0.25">
      <c r="A8" s="78" t="s">
        <v>285</v>
      </c>
      <c r="B8" s="80">
        <v>2006</v>
      </c>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row>
    <row r="9" spans="1:43" x14ac:dyDescent="0.25">
      <c r="A9" s="78" t="s">
        <v>286</v>
      </c>
      <c r="B9" s="80" t="s">
        <v>420</v>
      </c>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row>
    <row r="10" spans="1:43" x14ac:dyDescent="0.25">
      <c r="A10" s="78" t="s">
        <v>6</v>
      </c>
      <c r="B10" s="80" t="s">
        <v>445</v>
      </c>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row>
    <row r="11" spans="1:43" x14ac:dyDescent="0.25">
      <c r="A11" s="78" t="s">
        <v>287</v>
      </c>
      <c r="B11" s="80" t="s">
        <v>422</v>
      </c>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row>
    <row r="12" spans="1:43" x14ac:dyDescent="0.25">
      <c r="A12" s="78" t="s">
        <v>288</v>
      </c>
      <c r="B12" s="80" t="s">
        <v>433</v>
      </c>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row>
    <row r="13" spans="1:43" hidden="1" x14ac:dyDescent="0.25">
      <c r="A13" s="78" t="s">
        <v>582</v>
      </c>
      <c r="B13" s="80">
        <v>1</v>
      </c>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row>
    <row r="14" spans="1:43" hidden="1" x14ac:dyDescent="0.25">
      <c r="A14" s="78" t="s">
        <v>290</v>
      </c>
      <c r="B14" s="80">
        <v>329</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row>
    <row r="15" spans="1:43" x14ac:dyDescent="0.25">
      <c r="A15" s="78" t="s">
        <v>585</v>
      </c>
      <c r="B15" s="80" t="s">
        <v>446</v>
      </c>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row>
    <row r="16" spans="1:43" x14ac:dyDescent="0.25">
      <c r="A16" s="78" t="s">
        <v>292</v>
      </c>
      <c r="B16" s="80" t="s">
        <v>447</v>
      </c>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row>
    <row r="17" spans="1:43" ht="39.6" x14ac:dyDescent="0.25">
      <c r="A17" s="78" t="s">
        <v>657</v>
      </c>
      <c r="B17" s="80" t="s">
        <v>387</v>
      </c>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row>
    <row r="18" spans="1:43" x14ac:dyDescent="0.25">
      <c r="A18" s="78" t="s">
        <v>589</v>
      </c>
      <c r="B18" s="87">
        <v>45070</v>
      </c>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row>
    <row r="19" spans="1:43" x14ac:dyDescent="0.25">
      <c r="A19" s="78" t="s">
        <v>295</v>
      </c>
      <c r="B19" s="87">
        <v>45014</v>
      </c>
      <c r="C19" s="80"/>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row>
    <row r="20" spans="1:43" x14ac:dyDescent="0.25">
      <c r="A20" s="78" t="s">
        <v>297</v>
      </c>
      <c r="B20" s="80" t="s">
        <v>310</v>
      </c>
      <c r="C20" s="80"/>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row>
    <row r="21" spans="1:43" x14ac:dyDescent="0.25">
      <c r="A21" s="168" t="s">
        <v>658</v>
      </c>
      <c r="B21" s="80" t="s">
        <v>309</v>
      </c>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row>
    <row r="23" spans="1:43" x14ac:dyDescent="0.25">
      <c r="B23" s="95" t="str">
        <f>HYPERLINK("#'Factor List'!A1","Back to Factor List")</f>
        <v>Back to Factor List</v>
      </c>
    </row>
    <row r="24" spans="1:43" x14ac:dyDescent="0.25">
      <c r="B24" s="95" t="str">
        <f>HYPERLINK("#'Assumptions'!A1","Assumptions")</f>
        <v>Assumptions</v>
      </c>
    </row>
    <row r="26" spans="1:43" x14ac:dyDescent="0.25">
      <c r="A26" s="91" t="s">
        <v>700</v>
      </c>
      <c r="B26" s="91">
        <v>18</v>
      </c>
      <c r="C26" s="91">
        <v>19</v>
      </c>
      <c r="D26" s="91">
        <v>20</v>
      </c>
      <c r="E26" s="91">
        <v>21</v>
      </c>
      <c r="F26" s="91">
        <v>22</v>
      </c>
      <c r="G26" s="91">
        <v>23</v>
      </c>
      <c r="H26" s="91">
        <v>24</v>
      </c>
      <c r="I26" s="91">
        <v>25</v>
      </c>
      <c r="J26" s="91">
        <v>26</v>
      </c>
      <c r="K26" s="91">
        <v>27</v>
      </c>
      <c r="L26" s="91">
        <v>28</v>
      </c>
      <c r="M26" s="91">
        <v>29</v>
      </c>
      <c r="N26" s="91">
        <v>30</v>
      </c>
      <c r="O26" s="91">
        <v>31</v>
      </c>
      <c r="P26" s="91">
        <v>32</v>
      </c>
      <c r="Q26" s="91">
        <v>33</v>
      </c>
      <c r="R26" s="91">
        <v>34</v>
      </c>
      <c r="S26" s="91">
        <v>35</v>
      </c>
      <c r="T26" s="91">
        <v>36</v>
      </c>
      <c r="U26" s="91">
        <v>37</v>
      </c>
      <c r="V26" s="91">
        <v>38</v>
      </c>
      <c r="W26" s="91">
        <v>39</v>
      </c>
      <c r="X26" s="91">
        <v>40</v>
      </c>
      <c r="Y26" s="91">
        <v>41</v>
      </c>
      <c r="Z26" s="91">
        <v>42</v>
      </c>
      <c r="AA26" s="91">
        <v>43</v>
      </c>
      <c r="AB26" s="91">
        <v>44</v>
      </c>
      <c r="AC26" s="91">
        <v>45</v>
      </c>
      <c r="AD26" s="91">
        <v>46</v>
      </c>
      <c r="AE26" s="91">
        <v>47</v>
      </c>
      <c r="AF26" s="91">
        <v>48</v>
      </c>
      <c r="AG26" s="91">
        <v>49</v>
      </c>
      <c r="AH26" s="91">
        <v>50</v>
      </c>
      <c r="AI26" s="91">
        <v>51</v>
      </c>
      <c r="AJ26" s="91">
        <v>52</v>
      </c>
      <c r="AK26" s="91">
        <v>53</v>
      </c>
      <c r="AL26" s="91">
        <v>54</v>
      </c>
      <c r="AM26" s="91">
        <v>55</v>
      </c>
      <c r="AN26" s="91">
        <v>56</v>
      </c>
      <c r="AO26" s="91">
        <v>57</v>
      </c>
      <c r="AP26" s="91">
        <v>58</v>
      </c>
      <c r="AQ26" s="91">
        <v>59</v>
      </c>
    </row>
    <row r="27" spans="1:43" x14ac:dyDescent="0.25">
      <c r="A27" s="92">
        <v>0</v>
      </c>
      <c r="B27" s="94">
        <v>0.26</v>
      </c>
      <c r="C27" s="94">
        <v>0.26600000000000001</v>
      </c>
      <c r="D27" s="94">
        <v>0.27200000000000002</v>
      </c>
      <c r="E27" s="94">
        <v>0.27900000000000003</v>
      </c>
      <c r="F27" s="94">
        <v>0.28499999999999998</v>
      </c>
      <c r="G27" s="94">
        <v>0.29199999999999998</v>
      </c>
      <c r="H27" s="94">
        <v>0.29899999999999999</v>
      </c>
      <c r="I27" s="94">
        <v>0.307</v>
      </c>
      <c r="J27" s="94">
        <v>0.314</v>
      </c>
      <c r="K27" s="94">
        <v>0.32200000000000001</v>
      </c>
      <c r="L27" s="94">
        <v>0.33100000000000002</v>
      </c>
      <c r="M27" s="94">
        <v>0.33900000000000002</v>
      </c>
      <c r="N27" s="94">
        <v>0.34799999999999998</v>
      </c>
      <c r="O27" s="94">
        <v>0.35799999999999998</v>
      </c>
      <c r="P27" s="94">
        <v>0.36699999999999999</v>
      </c>
      <c r="Q27" s="94">
        <v>0.378</v>
      </c>
      <c r="R27" s="94">
        <v>0.38800000000000001</v>
      </c>
      <c r="S27" s="94">
        <v>0.39900000000000002</v>
      </c>
      <c r="T27" s="94">
        <v>0.41099999999999998</v>
      </c>
      <c r="U27" s="94">
        <v>0.42299999999999999</v>
      </c>
      <c r="V27" s="94">
        <v>0.435</v>
      </c>
      <c r="W27" s="94">
        <v>0.44900000000000001</v>
      </c>
      <c r="X27" s="94">
        <v>0.46200000000000002</v>
      </c>
      <c r="Y27" s="94">
        <v>0.47699999999999998</v>
      </c>
      <c r="Z27" s="94">
        <v>0.49199999999999999</v>
      </c>
      <c r="AA27" s="94">
        <v>0.50800000000000001</v>
      </c>
      <c r="AB27" s="94">
        <v>0.52500000000000002</v>
      </c>
      <c r="AC27" s="94">
        <v>0.54300000000000004</v>
      </c>
      <c r="AD27" s="94">
        <v>0.56200000000000006</v>
      </c>
      <c r="AE27" s="94">
        <v>0.58199999999999996</v>
      </c>
      <c r="AF27" s="94">
        <v>0.60299999999999998</v>
      </c>
      <c r="AG27" s="94">
        <v>0.625</v>
      </c>
      <c r="AH27" s="94">
        <v>0.64900000000000002</v>
      </c>
      <c r="AI27" s="94">
        <v>0.67400000000000004</v>
      </c>
      <c r="AJ27" s="94">
        <v>0.70099999999999996</v>
      </c>
      <c r="AK27" s="94">
        <v>0.73</v>
      </c>
      <c r="AL27" s="94">
        <v>0.76100000000000001</v>
      </c>
      <c r="AM27" s="94">
        <v>0.79400000000000004</v>
      </c>
      <c r="AN27" s="94">
        <v>0.82899999999999996</v>
      </c>
      <c r="AO27" s="94">
        <v>0.86699999999999999</v>
      </c>
      <c r="AP27" s="94">
        <v>0.90800000000000003</v>
      </c>
      <c r="AQ27" s="94">
        <v>0.95199999999999996</v>
      </c>
    </row>
    <row r="28" spans="1:43" x14ac:dyDescent="0.25">
      <c r="A28" s="92">
        <v>1</v>
      </c>
      <c r="B28" s="94">
        <v>0.26</v>
      </c>
      <c r="C28" s="94">
        <v>0.26600000000000001</v>
      </c>
      <c r="D28" s="94">
        <v>0.27300000000000002</v>
      </c>
      <c r="E28" s="94">
        <v>0.27900000000000003</v>
      </c>
      <c r="F28" s="94">
        <v>0.28599999999999998</v>
      </c>
      <c r="G28" s="94">
        <v>0.29299999999999998</v>
      </c>
      <c r="H28" s="94">
        <v>0.3</v>
      </c>
      <c r="I28" s="94">
        <v>0.307</v>
      </c>
      <c r="J28" s="94">
        <v>0.315</v>
      </c>
      <c r="K28" s="94">
        <v>0.32300000000000001</v>
      </c>
      <c r="L28" s="94">
        <v>0.33100000000000002</v>
      </c>
      <c r="M28" s="94">
        <v>0.34</v>
      </c>
      <c r="N28" s="94">
        <v>0.34899999999999998</v>
      </c>
      <c r="O28" s="94">
        <v>0.35799999999999998</v>
      </c>
      <c r="P28" s="94">
        <v>0.36799999999999999</v>
      </c>
      <c r="Q28" s="94">
        <v>0.378</v>
      </c>
      <c r="R28" s="94">
        <v>0.38900000000000001</v>
      </c>
      <c r="S28" s="94">
        <v>0.4</v>
      </c>
      <c r="T28" s="94">
        <v>0.41199999999999998</v>
      </c>
      <c r="U28" s="94">
        <v>0.42399999999999999</v>
      </c>
      <c r="V28" s="94">
        <v>0.436</v>
      </c>
      <c r="W28" s="94">
        <v>0.45</v>
      </c>
      <c r="X28" s="94">
        <v>0.46400000000000002</v>
      </c>
      <c r="Y28" s="94">
        <v>0.47799999999999998</v>
      </c>
      <c r="Z28" s="94">
        <v>0.49399999999999999</v>
      </c>
      <c r="AA28" s="94">
        <v>0.51</v>
      </c>
      <c r="AB28" s="94">
        <v>0.52700000000000002</v>
      </c>
      <c r="AC28" s="94">
        <v>0.54500000000000004</v>
      </c>
      <c r="AD28" s="94">
        <v>0.56399999999999995</v>
      </c>
      <c r="AE28" s="94">
        <v>0.58399999999999996</v>
      </c>
      <c r="AF28" s="94">
        <v>0.60499999999999998</v>
      </c>
      <c r="AG28" s="94">
        <v>0.627</v>
      </c>
      <c r="AH28" s="94">
        <v>0.65100000000000002</v>
      </c>
      <c r="AI28" s="94">
        <v>0.67700000000000005</v>
      </c>
      <c r="AJ28" s="94">
        <v>0.70399999999999996</v>
      </c>
      <c r="AK28" s="94">
        <v>0.73299999999999998</v>
      </c>
      <c r="AL28" s="94">
        <v>0.76300000000000001</v>
      </c>
      <c r="AM28" s="94">
        <v>0.79700000000000004</v>
      </c>
      <c r="AN28" s="94">
        <v>0.83199999999999996</v>
      </c>
      <c r="AO28" s="94">
        <v>0.87</v>
      </c>
      <c r="AP28" s="94">
        <v>0.91200000000000003</v>
      </c>
      <c r="AQ28" s="94">
        <v>0.95599999999999996</v>
      </c>
    </row>
    <row r="29" spans="1:43" x14ac:dyDescent="0.25">
      <c r="A29" s="92">
        <v>2</v>
      </c>
      <c r="B29" s="94">
        <v>0.26100000000000001</v>
      </c>
      <c r="C29" s="94">
        <v>0.26700000000000002</v>
      </c>
      <c r="D29" s="94">
        <v>0.27300000000000002</v>
      </c>
      <c r="E29" s="94">
        <v>0.28000000000000003</v>
      </c>
      <c r="F29" s="94">
        <v>0.28599999999999998</v>
      </c>
      <c r="G29" s="94">
        <v>0.29299999999999998</v>
      </c>
      <c r="H29" s="94">
        <v>0.30099999999999999</v>
      </c>
      <c r="I29" s="94">
        <v>0.308</v>
      </c>
      <c r="J29" s="94">
        <v>0.316</v>
      </c>
      <c r="K29" s="94">
        <v>0.32400000000000001</v>
      </c>
      <c r="L29" s="94">
        <v>0.33200000000000002</v>
      </c>
      <c r="M29" s="94">
        <v>0.34100000000000003</v>
      </c>
      <c r="N29" s="94">
        <v>0.35</v>
      </c>
      <c r="O29" s="94">
        <v>0.35899999999999999</v>
      </c>
      <c r="P29" s="94">
        <v>0.36899999999999999</v>
      </c>
      <c r="Q29" s="94">
        <v>0.379</v>
      </c>
      <c r="R29" s="94">
        <v>0.39</v>
      </c>
      <c r="S29" s="94">
        <v>0.40100000000000002</v>
      </c>
      <c r="T29" s="94">
        <v>0.41299999999999998</v>
      </c>
      <c r="U29" s="94">
        <v>0.42499999999999999</v>
      </c>
      <c r="V29" s="94">
        <v>0.438</v>
      </c>
      <c r="W29" s="94">
        <v>0.45100000000000001</v>
      </c>
      <c r="X29" s="94">
        <v>0.46500000000000002</v>
      </c>
      <c r="Y29" s="94">
        <v>0.48</v>
      </c>
      <c r="Z29" s="94">
        <v>0.495</v>
      </c>
      <c r="AA29" s="94">
        <v>0.51100000000000001</v>
      </c>
      <c r="AB29" s="94">
        <v>0.52800000000000002</v>
      </c>
      <c r="AC29" s="94">
        <v>0.54600000000000004</v>
      </c>
      <c r="AD29" s="94">
        <v>0.56499999999999995</v>
      </c>
      <c r="AE29" s="94">
        <v>0.58499999999999996</v>
      </c>
      <c r="AF29" s="94">
        <v>0.60699999999999998</v>
      </c>
      <c r="AG29" s="94">
        <v>0.629</v>
      </c>
      <c r="AH29" s="94">
        <v>0.65300000000000002</v>
      </c>
      <c r="AI29" s="94">
        <v>0.67900000000000005</v>
      </c>
      <c r="AJ29" s="94">
        <v>0.70599999999999996</v>
      </c>
      <c r="AK29" s="94">
        <v>0.73499999999999999</v>
      </c>
      <c r="AL29" s="94">
        <v>0.76600000000000001</v>
      </c>
      <c r="AM29" s="94">
        <v>0.8</v>
      </c>
      <c r="AN29" s="94">
        <v>0.83499999999999996</v>
      </c>
      <c r="AO29" s="94">
        <v>0.874</v>
      </c>
      <c r="AP29" s="94">
        <v>0.91500000000000004</v>
      </c>
      <c r="AQ29" s="94">
        <v>0.96</v>
      </c>
    </row>
    <row r="30" spans="1:43" x14ac:dyDescent="0.25">
      <c r="A30" s="92">
        <v>3</v>
      </c>
      <c r="B30" s="94">
        <v>0.26100000000000001</v>
      </c>
      <c r="C30" s="94">
        <v>0.26700000000000002</v>
      </c>
      <c r="D30" s="94">
        <v>0.27400000000000002</v>
      </c>
      <c r="E30" s="94">
        <v>0.28000000000000003</v>
      </c>
      <c r="F30" s="94">
        <v>0.28699999999999998</v>
      </c>
      <c r="G30" s="94">
        <v>0.29399999999999998</v>
      </c>
      <c r="H30" s="94">
        <v>0.30099999999999999</v>
      </c>
      <c r="I30" s="94">
        <v>0.309</v>
      </c>
      <c r="J30" s="94">
        <v>0.316</v>
      </c>
      <c r="K30" s="94">
        <v>0.32500000000000001</v>
      </c>
      <c r="L30" s="94">
        <v>0.33300000000000002</v>
      </c>
      <c r="M30" s="94">
        <v>0.34200000000000003</v>
      </c>
      <c r="N30" s="94">
        <v>0.35099999999999998</v>
      </c>
      <c r="O30" s="94">
        <v>0.36</v>
      </c>
      <c r="P30" s="94">
        <v>0.37</v>
      </c>
      <c r="Q30" s="94">
        <v>0.38</v>
      </c>
      <c r="R30" s="94">
        <v>0.39100000000000001</v>
      </c>
      <c r="S30" s="94">
        <v>0.40200000000000002</v>
      </c>
      <c r="T30" s="94">
        <v>0.41399999999999998</v>
      </c>
      <c r="U30" s="94">
        <v>0.42599999999999999</v>
      </c>
      <c r="V30" s="94">
        <v>0.439</v>
      </c>
      <c r="W30" s="94">
        <v>0.45200000000000001</v>
      </c>
      <c r="X30" s="94">
        <v>0.46600000000000003</v>
      </c>
      <c r="Y30" s="94">
        <v>0.48099999999999998</v>
      </c>
      <c r="Z30" s="94">
        <v>0.496</v>
      </c>
      <c r="AA30" s="94">
        <v>0.51300000000000001</v>
      </c>
      <c r="AB30" s="94">
        <v>0.53</v>
      </c>
      <c r="AC30" s="94">
        <v>0.54800000000000004</v>
      </c>
      <c r="AD30" s="94">
        <v>0.56699999999999995</v>
      </c>
      <c r="AE30" s="94">
        <v>0.58699999999999997</v>
      </c>
      <c r="AF30" s="94">
        <v>0.60899999999999999</v>
      </c>
      <c r="AG30" s="94">
        <v>0.63100000000000001</v>
      </c>
      <c r="AH30" s="94">
        <v>0.65500000000000003</v>
      </c>
      <c r="AI30" s="94">
        <v>0.68100000000000005</v>
      </c>
      <c r="AJ30" s="94">
        <v>0.70899999999999996</v>
      </c>
      <c r="AK30" s="94">
        <v>0.73799999999999999</v>
      </c>
      <c r="AL30" s="94">
        <v>0.76900000000000002</v>
      </c>
      <c r="AM30" s="94">
        <v>0.80200000000000005</v>
      </c>
      <c r="AN30" s="94">
        <v>0.83799999999999997</v>
      </c>
      <c r="AO30" s="94">
        <v>0.877</v>
      </c>
      <c r="AP30" s="94">
        <v>0.91900000000000004</v>
      </c>
      <c r="AQ30" s="94">
        <v>0.96399999999999997</v>
      </c>
    </row>
    <row r="31" spans="1:43" x14ac:dyDescent="0.25">
      <c r="A31" s="92">
        <v>4</v>
      </c>
      <c r="B31" s="94">
        <v>0.26200000000000001</v>
      </c>
      <c r="C31" s="94">
        <v>0.26800000000000002</v>
      </c>
      <c r="D31" s="94">
        <v>0.27400000000000002</v>
      </c>
      <c r="E31" s="94">
        <v>0.28100000000000003</v>
      </c>
      <c r="F31" s="94">
        <v>0.28799999999999998</v>
      </c>
      <c r="G31" s="94">
        <v>0.29499999999999998</v>
      </c>
      <c r="H31" s="94">
        <v>0.30199999999999999</v>
      </c>
      <c r="I31" s="94">
        <v>0.309</v>
      </c>
      <c r="J31" s="94">
        <v>0.317</v>
      </c>
      <c r="K31" s="94">
        <v>0.32500000000000001</v>
      </c>
      <c r="L31" s="94">
        <v>0.33400000000000002</v>
      </c>
      <c r="M31" s="94">
        <v>0.34200000000000003</v>
      </c>
      <c r="N31" s="94">
        <v>0.35099999999999998</v>
      </c>
      <c r="O31" s="94">
        <v>0.36099999999999999</v>
      </c>
      <c r="P31" s="94">
        <v>0.371</v>
      </c>
      <c r="Q31" s="94">
        <v>0.38100000000000001</v>
      </c>
      <c r="R31" s="94">
        <v>0.39200000000000002</v>
      </c>
      <c r="S31" s="94">
        <v>0.40300000000000002</v>
      </c>
      <c r="T31" s="94">
        <v>0.41499999999999998</v>
      </c>
      <c r="U31" s="94">
        <v>0.42699999999999999</v>
      </c>
      <c r="V31" s="94">
        <v>0.44</v>
      </c>
      <c r="W31" s="94">
        <v>0.45300000000000001</v>
      </c>
      <c r="X31" s="94">
        <v>0.46700000000000003</v>
      </c>
      <c r="Y31" s="94">
        <v>0.48199999999999998</v>
      </c>
      <c r="Z31" s="94">
        <v>0.498</v>
      </c>
      <c r="AA31" s="94">
        <v>0.51400000000000001</v>
      </c>
      <c r="AB31" s="94">
        <v>0.53100000000000003</v>
      </c>
      <c r="AC31" s="94">
        <v>0.54900000000000004</v>
      </c>
      <c r="AD31" s="94">
        <v>0.56899999999999995</v>
      </c>
      <c r="AE31" s="94">
        <v>0.58899999999999997</v>
      </c>
      <c r="AF31" s="94">
        <v>0.61</v>
      </c>
      <c r="AG31" s="94">
        <v>0.63300000000000001</v>
      </c>
      <c r="AH31" s="94">
        <v>0.65800000000000003</v>
      </c>
      <c r="AI31" s="94">
        <v>0.68300000000000005</v>
      </c>
      <c r="AJ31" s="94">
        <v>0.71099999999999997</v>
      </c>
      <c r="AK31" s="94">
        <v>0.74</v>
      </c>
      <c r="AL31" s="94">
        <v>0.77200000000000002</v>
      </c>
      <c r="AM31" s="94">
        <v>0.80500000000000005</v>
      </c>
      <c r="AN31" s="94">
        <v>0.84199999999999997</v>
      </c>
      <c r="AO31" s="94">
        <v>0.88100000000000001</v>
      </c>
      <c r="AP31" s="94">
        <v>0.92300000000000004</v>
      </c>
      <c r="AQ31" s="94">
        <v>0.96799999999999997</v>
      </c>
    </row>
    <row r="32" spans="1:43" x14ac:dyDescent="0.25">
      <c r="A32" s="92">
        <v>5</v>
      </c>
      <c r="B32" s="94">
        <v>0.26200000000000001</v>
      </c>
      <c r="C32" s="94">
        <v>0.26800000000000002</v>
      </c>
      <c r="D32" s="94">
        <v>0.27500000000000002</v>
      </c>
      <c r="E32" s="94">
        <v>0.28100000000000003</v>
      </c>
      <c r="F32" s="94">
        <v>0.28799999999999998</v>
      </c>
      <c r="G32" s="94">
        <v>0.29499999999999998</v>
      </c>
      <c r="H32" s="94">
        <v>0.30199999999999999</v>
      </c>
      <c r="I32" s="94">
        <v>0.31</v>
      </c>
      <c r="J32" s="94">
        <v>0.318</v>
      </c>
      <c r="K32" s="94">
        <v>0.32600000000000001</v>
      </c>
      <c r="L32" s="94">
        <v>0.33400000000000002</v>
      </c>
      <c r="M32" s="94">
        <v>0.34300000000000003</v>
      </c>
      <c r="N32" s="94">
        <v>0.35199999999999998</v>
      </c>
      <c r="O32" s="94">
        <v>0.36199999999999999</v>
      </c>
      <c r="P32" s="94">
        <v>0.372</v>
      </c>
      <c r="Q32" s="94">
        <v>0.38200000000000001</v>
      </c>
      <c r="R32" s="94">
        <v>0.39300000000000002</v>
      </c>
      <c r="S32" s="94">
        <v>0.40400000000000003</v>
      </c>
      <c r="T32" s="94">
        <v>0.41599999999999998</v>
      </c>
      <c r="U32" s="94">
        <v>0.42799999999999999</v>
      </c>
      <c r="V32" s="94">
        <v>0.441</v>
      </c>
      <c r="W32" s="94">
        <v>0.45400000000000001</v>
      </c>
      <c r="X32" s="94">
        <v>0.46800000000000003</v>
      </c>
      <c r="Y32" s="94">
        <v>0.48299999999999998</v>
      </c>
      <c r="Z32" s="94">
        <v>0.499</v>
      </c>
      <c r="AA32" s="94">
        <v>0.51500000000000001</v>
      </c>
      <c r="AB32" s="94">
        <v>0.53300000000000003</v>
      </c>
      <c r="AC32" s="94">
        <v>0.55100000000000005</v>
      </c>
      <c r="AD32" s="94">
        <v>0.56999999999999995</v>
      </c>
      <c r="AE32" s="94">
        <v>0.59099999999999997</v>
      </c>
      <c r="AF32" s="94">
        <v>0.61199999999999999</v>
      </c>
      <c r="AG32" s="94">
        <v>0.63500000000000001</v>
      </c>
      <c r="AH32" s="94">
        <v>0.66</v>
      </c>
      <c r="AI32" s="94">
        <v>0.68600000000000005</v>
      </c>
      <c r="AJ32" s="94">
        <v>0.71299999999999997</v>
      </c>
      <c r="AK32" s="94">
        <v>0.74299999999999999</v>
      </c>
      <c r="AL32" s="94">
        <v>0.77400000000000002</v>
      </c>
      <c r="AM32" s="94">
        <v>0.80800000000000005</v>
      </c>
      <c r="AN32" s="94">
        <v>0.84499999999999997</v>
      </c>
      <c r="AO32" s="94">
        <v>0.88400000000000001</v>
      </c>
      <c r="AP32" s="94">
        <v>0.92600000000000005</v>
      </c>
      <c r="AQ32" s="94">
        <v>0.97199999999999998</v>
      </c>
    </row>
    <row r="33" spans="1:43" x14ac:dyDescent="0.25">
      <c r="A33" s="92">
        <v>6</v>
      </c>
      <c r="B33" s="94">
        <v>0.26300000000000001</v>
      </c>
      <c r="C33" s="94">
        <v>0.26900000000000002</v>
      </c>
      <c r="D33" s="94">
        <v>0.27500000000000002</v>
      </c>
      <c r="E33" s="94">
        <v>0.28199999999999997</v>
      </c>
      <c r="F33" s="94">
        <v>0.28899999999999998</v>
      </c>
      <c r="G33" s="94">
        <v>0.29599999999999999</v>
      </c>
      <c r="H33" s="94">
        <v>0.30299999999999999</v>
      </c>
      <c r="I33" s="94">
        <v>0.311</v>
      </c>
      <c r="J33" s="94">
        <v>0.318</v>
      </c>
      <c r="K33" s="94">
        <v>0.32700000000000001</v>
      </c>
      <c r="L33" s="94">
        <v>0.33500000000000002</v>
      </c>
      <c r="M33" s="94">
        <v>0.34399999999999997</v>
      </c>
      <c r="N33" s="94">
        <v>0.35299999999999998</v>
      </c>
      <c r="O33" s="94">
        <v>0.36299999999999999</v>
      </c>
      <c r="P33" s="94">
        <v>0.372</v>
      </c>
      <c r="Q33" s="94">
        <v>0.38300000000000001</v>
      </c>
      <c r="R33" s="94">
        <v>0.39400000000000002</v>
      </c>
      <c r="S33" s="94">
        <v>0.40500000000000003</v>
      </c>
      <c r="T33" s="94">
        <v>0.41699999999999998</v>
      </c>
      <c r="U33" s="94">
        <v>0.42899999999999999</v>
      </c>
      <c r="V33" s="94">
        <v>0.442</v>
      </c>
      <c r="W33" s="94">
        <v>0.45500000000000002</v>
      </c>
      <c r="X33" s="94">
        <v>0.47</v>
      </c>
      <c r="Y33" s="94">
        <v>0.48499999999999999</v>
      </c>
      <c r="Z33" s="94">
        <v>0.5</v>
      </c>
      <c r="AA33" s="94">
        <v>0.51700000000000002</v>
      </c>
      <c r="AB33" s="94">
        <v>0.53400000000000003</v>
      </c>
      <c r="AC33" s="94">
        <v>0.55300000000000005</v>
      </c>
      <c r="AD33" s="94">
        <v>0.57199999999999995</v>
      </c>
      <c r="AE33" s="94">
        <v>0.59199999999999997</v>
      </c>
      <c r="AF33" s="94">
        <v>0.61399999999999999</v>
      </c>
      <c r="AG33" s="94">
        <v>0.63700000000000001</v>
      </c>
      <c r="AH33" s="94">
        <v>0.66200000000000003</v>
      </c>
      <c r="AI33" s="94">
        <v>0.68799999999999994</v>
      </c>
      <c r="AJ33" s="94">
        <v>0.71599999999999997</v>
      </c>
      <c r="AK33" s="94">
        <v>0.745</v>
      </c>
      <c r="AL33" s="94">
        <v>0.77700000000000002</v>
      </c>
      <c r="AM33" s="94">
        <v>0.81100000000000005</v>
      </c>
      <c r="AN33" s="94">
        <v>0.84799999999999998</v>
      </c>
      <c r="AO33" s="94">
        <v>0.88700000000000001</v>
      </c>
      <c r="AP33" s="94">
        <v>0.93</v>
      </c>
      <c r="AQ33" s="94">
        <v>0.97599999999999998</v>
      </c>
    </row>
    <row r="34" spans="1:43" x14ac:dyDescent="0.25">
      <c r="A34" s="92">
        <v>7</v>
      </c>
      <c r="B34" s="94">
        <v>0.26300000000000001</v>
      </c>
      <c r="C34" s="94">
        <v>0.27</v>
      </c>
      <c r="D34" s="94">
        <v>0.27600000000000002</v>
      </c>
      <c r="E34" s="94">
        <v>0.28199999999999997</v>
      </c>
      <c r="F34" s="94">
        <v>0.28899999999999998</v>
      </c>
      <c r="G34" s="94">
        <v>0.29599999999999999</v>
      </c>
      <c r="H34" s="94">
        <v>0.30399999999999999</v>
      </c>
      <c r="I34" s="94">
        <v>0.311</v>
      </c>
      <c r="J34" s="94">
        <v>0.31900000000000001</v>
      </c>
      <c r="K34" s="94">
        <v>0.32700000000000001</v>
      </c>
      <c r="L34" s="94">
        <v>0.33600000000000002</v>
      </c>
      <c r="M34" s="94">
        <v>0.34499999999999997</v>
      </c>
      <c r="N34" s="94">
        <v>0.35399999999999998</v>
      </c>
      <c r="O34" s="94">
        <v>0.36299999999999999</v>
      </c>
      <c r="P34" s="94">
        <v>0.373</v>
      </c>
      <c r="Q34" s="94">
        <v>0.38400000000000001</v>
      </c>
      <c r="R34" s="94">
        <v>0.39500000000000002</v>
      </c>
      <c r="S34" s="94">
        <v>0.40600000000000003</v>
      </c>
      <c r="T34" s="94">
        <v>0.41799999999999998</v>
      </c>
      <c r="U34" s="94">
        <v>0.43</v>
      </c>
      <c r="V34" s="94">
        <v>0.443</v>
      </c>
      <c r="W34" s="94">
        <v>0.45700000000000002</v>
      </c>
      <c r="X34" s="94">
        <v>0.47099999999999997</v>
      </c>
      <c r="Y34" s="94">
        <v>0.48599999999999999</v>
      </c>
      <c r="Z34" s="94">
        <v>0.502</v>
      </c>
      <c r="AA34" s="94">
        <v>0.51800000000000002</v>
      </c>
      <c r="AB34" s="94">
        <v>0.53600000000000003</v>
      </c>
      <c r="AC34" s="94">
        <v>0.55400000000000005</v>
      </c>
      <c r="AD34" s="94">
        <v>0.57399999999999995</v>
      </c>
      <c r="AE34" s="94">
        <v>0.59399999999999997</v>
      </c>
      <c r="AF34" s="94">
        <v>0.61599999999999999</v>
      </c>
      <c r="AG34" s="94">
        <v>0.63900000000000001</v>
      </c>
      <c r="AH34" s="94">
        <v>0.66400000000000003</v>
      </c>
      <c r="AI34" s="94">
        <v>0.69</v>
      </c>
      <c r="AJ34" s="94">
        <v>0.71799999999999997</v>
      </c>
      <c r="AK34" s="94">
        <v>0.748</v>
      </c>
      <c r="AL34" s="94">
        <v>0.78</v>
      </c>
      <c r="AM34" s="94">
        <v>0.81399999999999995</v>
      </c>
      <c r="AN34" s="94">
        <v>0.85099999999999998</v>
      </c>
      <c r="AO34" s="94">
        <v>0.89100000000000001</v>
      </c>
      <c r="AP34" s="94">
        <v>0.93400000000000005</v>
      </c>
      <c r="AQ34" s="94">
        <v>0.98</v>
      </c>
    </row>
    <row r="35" spans="1:43" x14ac:dyDescent="0.25">
      <c r="A35" s="92">
        <v>8</v>
      </c>
      <c r="B35" s="94">
        <v>0.26400000000000001</v>
      </c>
      <c r="C35" s="94">
        <v>0.27</v>
      </c>
      <c r="D35" s="94">
        <v>0.27600000000000002</v>
      </c>
      <c r="E35" s="94">
        <v>0.28299999999999997</v>
      </c>
      <c r="F35" s="94">
        <v>0.28999999999999998</v>
      </c>
      <c r="G35" s="94">
        <v>0.29699999999999999</v>
      </c>
      <c r="H35" s="94">
        <v>0.30399999999999999</v>
      </c>
      <c r="I35" s="94">
        <v>0.312</v>
      </c>
      <c r="J35" s="94">
        <v>0.32</v>
      </c>
      <c r="K35" s="94">
        <v>0.32800000000000001</v>
      </c>
      <c r="L35" s="94">
        <v>0.33600000000000002</v>
      </c>
      <c r="M35" s="94">
        <v>0.34499999999999997</v>
      </c>
      <c r="N35" s="94">
        <v>0.35499999999999998</v>
      </c>
      <c r="O35" s="94">
        <v>0.36399999999999999</v>
      </c>
      <c r="P35" s="94">
        <v>0.374</v>
      </c>
      <c r="Q35" s="94">
        <v>0.38500000000000001</v>
      </c>
      <c r="R35" s="94">
        <v>0.39500000000000002</v>
      </c>
      <c r="S35" s="94">
        <v>0.40699999999999997</v>
      </c>
      <c r="T35" s="94">
        <v>0.41899999999999998</v>
      </c>
      <c r="U35" s="94">
        <v>0.43099999999999999</v>
      </c>
      <c r="V35" s="94">
        <v>0.44400000000000001</v>
      </c>
      <c r="W35" s="94">
        <v>0.45800000000000002</v>
      </c>
      <c r="X35" s="94">
        <v>0.47199999999999998</v>
      </c>
      <c r="Y35" s="94">
        <v>0.48699999999999999</v>
      </c>
      <c r="Z35" s="94">
        <v>0.503</v>
      </c>
      <c r="AA35" s="94">
        <v>0.52</v>
      </c>
      <c r="AB35" s="94">
        <v>0.53700000000000003</v>
      </c>
      <c r="AC35" s="94">
        <v>0.55600000000000005</v>
      </c>
      <c r="AD35" s="94">
        <v>0.57499999999999996</v>
      </c>
      <c r="AE35" s="94">
        <v>0.59599999999999997</v>
      </c>
      <c r="AF35" s="94">
        <v>0.61799999999999999</v>
      </c>
      <c r="AG35" s="94">
        <v>0.64100000000000001</v>
      </c>
      <c r="AH35" s="94">
        <v>0.66600000000000004</v>
      </c>
      <c r="AI35" s="94">
        <v>0.69199999999999995</v>
      </c>
      <c r="AJ35" s="94">
        <v>0.72</v>
      </c>
      <c r="AK35" s="94">
        <v>0.751</v>
      </c>
      <c r="AL35" s="94">
        <v>0.78300000000000003</v>
      </c>
      <c r="AM35" s="94">
        <v>0.81699999999999995</v>
      </c>
      <c r="AN35" s="94">
        <v>0.85399999999999998</v>
      </c>
      <c r="AO35" s="94">
        <v>0.89400000000000002</v>
      </c>
      <c r="AP35" s="94">
        <v>0.93700000000000006</v>
      </c>
      <c r="AQ35" s="94">
        <v>0.98399999999999999</v>
      </c>
    </row>
    <row r="36" spans="1:43" x14ac:dyDescent="0.25">
      <c r="A36" s="92">
        <v>9</v>
      </c>
      <c r="B36" s="94">
        <v>0.26400000000000001</v>
      </c>
      <c r="C36" s="94">
        <v>0.27100000000000002</v>
      </c>
      <c r="D36" s="94">
        <v>0.27700000000000002</v>
      </c>
      <c r="E36" s="94">
        <v>0.28399999999999997</v>
      </c>
      <c r="F36" s="94">
        <v>0.28999999999999998</v>
      </c>
      <c r="G36" s="94">
        <v>0.29799999999999999</v>
      </c>
      <c r="H36" s="94">
        <v>0.30499999999999999</v>
      </c>
      <c r="I36" s="94">
        <v>0.313</v>
      </c>
      <c r="J36" s="94">
        <v>0.32</v>
      </c>
      <c r="K36" s="94">
        <v>0.32900000000000001</v>
      </c>
      <c r="L36" s="94">
        <v>0.33700000000000002</v>
      </c>
      <c r="M36" s="94">
        <v>0.34599999999999997</v>
      </c>
      <c r="N36" s="94">
        <v>0.35499999999999998</v>
      </c>
      <c r="O36" s="94">
        <v>0.36499999999999999</v>
      </c>
      <c r="P36" s="94">
        <v>0.375</v>
      </c>
      <c r="Q36" s="94">
        <v>0.38500000000000001</v>
      </c>
      <c r="R36" s="94">
        <v>0.39600000000000002</v>
      </c>
      <c r="S36" s="94">
        <v>0.40799999999999997</v>
      </c>
      <c r="T36" s="94">
        <v>0.42</v>
      </c>
      <c r="U36" s="94">
        <v>0.432</v>
      </c>
      <c r="V36" s="94">
        <v>0.44500000000000001</v>
      </c>
      <c r="W36" s="94">
        <v>0.45900000000000002</v>
      </c>
      <c r="X36" s="94">
        <v>0.47299999999999998</v>
      </c>
      <c r="Y36" s="94">
        <v>0.48799999999999999</v>
      </c>
      <c r="Z36" s="94">
        <v>0.504</v>
      </c>
      <c r="AA36" s="94">
        <v>0.52100000000000002</v>
      </c>
      <c r="AB36" s="94">
        <v>0.53900000000000003</v>
      </c>
      <c r="AC36" s="94">
        <v>0.55700000000000005</v>
      </c>
      <c r="AD36" s="94">
        <v>0.57699999999999996</v>
      </c>
      <c r="AE36" s="94">
        <v>0.59799999999999998</v>
      </c>
      <c r="AF36" s="94">
        <v>0.62</v>
      </c>
      <c r="AG36" s="94">
        <v>0.64300000000000002</v>
      </c>
      <c r="AH36" s="94">
        <v>0.66800000000000004</v>
      </c>
      <c r="AI36" s="94">
        <v>0.69499999999999995</v>
      </c>
      <c r="AJ36" s="94">
        <v>0.72299999999999998</v>
      </c>
      <c r="AK36" s="94">
        <v>0.753</v>
      </c>
      <c r="AL36" s="94">
        <v>0.78500000000000003</v>
      </c>
      <c r="AM36" s="94">
        <v>0.82</v>
      </c>
      <c r="AN36" s="94">
        <v>0.85699999999999998</v>
      </c>
      <c r="AO36" s="94">
        <v>0.89800000000000002</v>
      </c>
      <c r="AP36" s="94">
        <v>0.94099999999999995</v>
      </c>
      <c r="AQ36" s="94">
        <v>0.98799999999999999</v>
      </c>
    </row>
    <row r="37" spans="1:43" x14ac:dyDescent="0.25">
      <c r="A37" s="92">
        <v>10</v>
      </c>
      <c r="B37" s="94">
        <v>0.26500000000000001</v>
      </c>
      <c r="C37" s="94">
        <v>0.27100000000000002</v>
      </c>
      <c r="D37" s="94">
        <v>0.27700000000000002</v>
      </c>
      <c r="E37" s="94">
        <v>0.28399999999999997</v>
      </c>
      <c r="F37" s="94">
        <v>0.29099999999999998</v>
      </c>
      <c r="G37" s="94">
        <v>0.29799999999999999</v>
      </c>
      <c r="H37" s="94">
        <v>0.30599999999999999</v>
      </c>
      <c r="I37" s="94">
        <v>0.313</v>
      </c>
      <c r="J37" s="94">
        <v>0.32100000000000001</v>
      </c>
      <c r="K37" s="94">
        <v>0.32900000000000001</v>
      </c>
      <c r="L37" s="94">
        <v>0.33800000000000002</v>
      </c>
      <c r="M37" s="94">
        <v>0.34699999999999998</v>
      </c>
      <c r="N37" s="94">
        <v>0.35599999999999998</v>
      </c>
      <c r="O37" s="94">
        <v>0.36599999999999999</v>
      </c>
      <c r="P37" s="94">
        <v>0.376</v>
      </c>
      <c r="Q37" s="94">
        <v>0.38600000000000001</v>
      </c>
      <c r="R37" s="94">
        <v>0.39700000000000002</v>
      </c>
      <c r="S37" s="94">
        <v>0.40899999999999997</v>
      </c>
      <c r="T37" s="94">
        <v>0.42099999999999999</v>
      </c>
      <c r="U37" s="94">
        <v>0.433</v>
      </c>
      <c r="V37" s="94">
        <v>0.44600000000000001</v>
      </c>
      <c r="W37" s="94">
        <v>0.46</v>
      </c>
      <c r="X37" s="94">
        <v>0.47499999999999998</v>
      </c>
      <c r="Y37" s="94">
        <v>0.49</v>
      </c>
      <c r="Z37" s="94">
        <v>0.50600000000000001</v>
      </c>
      <c r="AA37" s="94">
        <v>0.52200000000000002</v>
      </c>
      <c r="AB37" s="94">
        <v>0.54</v>
      </c>
      <c r="AC37" s="94">
        <v>0.55900000000000005</v>
      </c>
      <c r="AD37" s="94">
        <v>0.57899999999999996</v>
      </c>
      <c r="AE37" s="94">
        <v>0.59899999999999998</v>
      </c>
      <c r="AF37" s="94">
        <v>0.622</v>
      </c>
      <c r="AG37" s="94">
        <v>0.64500000000000002</v>
      </c>
      <c r="AH37" s="94">
        <v>0.67</v>
      </c>
      <c r="AI37" s="94">
        <v>0.69699999999999995</v>
      </c>
      <c r="AJ37" s="94">
        <v>0.72499999999999998</v>
      </c>
      <c r="AK37" s="94">
        <v>0.75600000000000001</v>
      </c>
      <c r="AL37" s="94">
        <v>0.78800000000000003</v>
      </c>
      <c r="AM37" s="94">
        <v>0.82299999999999995</v>
      </c>
      <c r="AN37" s="94">
        <v>0.86099999999999999</v>
      </c>
      <c r="AO37" s="94">
        <v>0.90100000000000002</v>
      </c>
      <c r="AP37" s="94">
        <v>0.94499999999999995</v>
      </c>
      <c r="AQ37" s="94">
        <v>0.99199999999999999</v>
      </c>
    </row>
    <row r="38" spans="1:43" x14ac:dyDescent="0.25">
      <c r="A38" s="92">
        <v>11</v>
      </c>
      <c r="B38" s="94">
        <v>0.26500000000000001</v>
      </c>
      <c r="C38" s="94">
        <v>0.27200000000000002</v>
      </c>
      <c r="D38" s="94">
        <v>0.27800000000000002</v>
      </c>
      <c r="E38" s="94">
        <v>0.28499999999999998</v>
      </c>
      <c r="F38" s="94">
        <v>0.29199999999999998</v>
      </c>
      <c r="G38" s="94">
        <v>0.29899999999999999</v>
      </c>
      <c r="H38" s="94">
        <v>0.30599999999999999</v>
      </c>
      <c r="I38" s="94">
        <v>0.314</v>
      </c>
      <c r="J38" s="94">
        <v>0.32200000000000001</v>
      </c>
      <c r="K38" s="94">
        <v>0.33</v>
      </c>
      <c r="L38" s="94">
        <v>0.33900000000000002</v>
      </c>
      <c r="M38" s="94">
        <v>0.34799999999999998</v>
      </c>
      <c r="N38" s="94">
        <v>0.35699999999999998</v>
      </c>
      <c r="O38" s="94">
        <v>0.36699999999999999</v>
      </c>
      <c r="P38" s="94">
        <v>0.377</v>
      </c>
      <c r="Q38" s="94">
        <v>0.38700000000000001</v>
      </c>
      <c r="R38" s="94">
        <v>0.39800000000000002</v>
      </c>
      <c r="S38" s="94">
        <v>0.41</v>
      </c>
      <c r="T38" s="94">
        <v>0.42199999999999999</v>
      </c>
      <c r="U38" s="94">
        <v>0.434</v>
      </c>
      <c r="V38" s="94">
        <v>0.44700000000000001</v>
      </c>
      <c r="W38" s="94">
        <v>0.46100000000000002</v>
      </c>
      <c r="X38" s="94">
        <v>0.47599999999999998</v>
      </c>
      <c r="Y38" s="94">
        <v>0.49099999999999999</v>
      </c>
      <c r="Z38" s="94">
        <v>0.50700000000000001</v>
      </c>
      <c r="AA38" s="94">
        <v>0.52400000000000002</v>
      </c>
      <c r="AB38" s="94">
        <v>0.54200000000000004</v>
      </c>
      <c r="AC38" s="94">
        <v>0.56000000000000005</v>
      </c>
      <c r="AD38" s="94">
        <v>0.57999999999999996</v>
      </c>
      <c r="AE38" s="94">
        <v>0.60099999999999998</v>
      </c>
      <c r="AF38" s="94">
        <v>0.624</v>
      </c>
      <c r="AG38" s="94">
        <v>0.64700000000000002</v>
      </c>
      <c r="AH38" s="94">
        <v>0.67200000000000004</v>
      </c>
      <c r="AI38" s="94">
        <v>0.69899999999999995</v>
      </c>
      <c r="AJ38" s="94">
        <v>0.72799999999999998</v>
      </c>
      <c r="AK38" s="94">
        <v>0.75800000000000001</v>
      </c>
      <c r="AL38" s="94">
        <v>0.79100000000000004</v>
      </c>
      <c r="AM38" s="94">
        <v>0.82599999999999996</v>
      </c>
      <c r="AN38" s="94">
        <v>0.86399999999999999</v>
      </c>
      <c r="AO38" s="94">
        <v>0.90400000000000003</v>
      </c>
      <c r="AP38" s="94">
        <v>0.94799999999999995</v>
      </c>
      <c r="AQ38" s="94">
        <v>0.996</v>
      </c>
    </row>
    <row r="39" spans="1:43" x14ac:dyDescent="0.25">
      <c r="A39"/>
      <c r="B39"/>
    </row>
    <row r="40" spans="1:43" x14ac:dyDescent="0.25">
      <c r="A40"/>
      <c r="B40"/>
    </row>
    <row r="41" spans="1:43" x14ac:dyDescent="0.25">
      <c r="A41"/>
      <c r="B41"/>
    </row>
    <row r="42" spans="1:43" x14ac:dyDescent="0.25">
      <c r="A42"/>
      <c r="B42"/>
    </row>
    <row r="43" spans="1:43" x14ac:dyDescent="0.25">
      <c r="A43"/>
      <c r="B43"/>
    </row>
    <row r="44" spans="1:43" ht="39.6" customHeight="1" x14ac:dyDescent="0.25">
      <c r="A44"/>
      <c r="B44"/>
    </row>
    <row r="45" spans="1:43" x14ac:dyDescent="0.25">
      <c r="A45"/>
      <c r="B45"/>
    </row>
    <row r="46" spans="1:43" ht="27.6" customHeight="1" x14ac:dyDescent="0.25">
      <c r="A46"/>
      <c r="B46"/>
    </row>
    <row r="47" spans="1:43" x14ac:dyDescent="0.25">
      <c r="A47"/>
      <c r="B47"/>
    </row>
    <row r="48" spans="1:43"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SXxVvwBMAyflawTWuDpoenu6/6OSz/KPLP2UttKujtbJT5C2LCLKjtCZT3laKcsaSMsfUycj2jNLlXPQSOrwWA==" saltValue="swF6TuvRJOO0DGogwPERtg==" spinCount="100000" sheet="1" objects="1" scenarios="1"/>
  <conditionalFormatting sqref="A6:A16">
    <cfRule type="expression" dxfId="593" priority="23" stopIfTrue="1">
      <formula>MOD(ROW(),2)=0</formula>
    </cfRule>
    <cfRule type="expression" dxfId="592" priority="24" stopIfTrue="1">
      <formula>MOD(ROW(),2)&lt;&gt;0</formula>
    </cfRule>
  </conditionalFormatting>
  <conditionalFormatting sqref="B6:AQ16 B26:AQ38 D17:AQ21">
    <cfRule type="expression" dxfId="591" priority="25" stopIfTrue="1">
      <formula>MOD(ROW(),2)=0</formula>
    </cfRule>
    <cfRule type="expression" dxfId="590" priority="26" stopIfTrue="1">
      <formula>MOD(ROW(),2)&lt;&gt;0</formula>
    </cfRule>
  </conditionalFormatting>
  <conditionalFormatting sqref="C17:C21">
    <cfRule type="expression" dxfId="589" priority="17" stopIfTrue="1">
      <formula>MOD(ROW(),2)=0</formula>
    </cfRule>
    <cfRule type="expression" dxfId="588" priority="18" stopIfTrue="1">
      <formula>MOD(ROW(),2)&lt;&gt;0</formula>
    </cfRule>
  </conditionalFormatting>
  <conditionalFormatting sqref="A17:A20">
    <cfRule type="expression" dxfId="587" priority="13" stopIfTrue="1">
      <formula>MOD(ROW(),2)=0</formula>
    </cfRule>
    <cfRule type="expression" dxfId="586" priority="14" stopIfTrue="1">
      <formula>MOD(ROW(),2)&lt;&gt;0</formula>
    </cfRule>
  </conditionalFormatting>
  <conditionalFormatting sqref="B17">
    <cfRule type="expression" dxfId="585" priority="15" stopIfTrue="1">
      <formula>MOD(ROW(),2)=0</formula>
    </cfRule>
    <cfRule type="expression" dxfId="584" priority="16" stopIfTrue="1">
      <formula>MOD(ROW(),2)&lt;&gt;0</formula>
    </cfRule>
  </conditionalFormatting>
  <conditionalFormatting sqref="A26:A38">
    <cfRule type="expression" dxfId="583" priority="9" stopIfTrue="1">
      <formula>MOD(ROW(),2)=0</formula>
    </cfRule>
    <cfRule type="expression" dxfId="582" priority="10" stopIfTrue="1">
      <formula>MOD(ROW(),2)&lt;&gt;0</formula>
    </cfRule>
  </conditionalFormatting>
  <conditionalFormatting sqref="B18:B21">
    <cfRule type="expression" dxfId="581" priority="7" stopIfTrue="1">
      <formula>MOD(ROW(),2)=0</formula>
    </cfRule>
    <cfRule type="expression" dxfId="580" priority="8" stopIfTrue="1">
      <formula>MOD(ROW(),2)&lt;&gt;0</formula>
    </cfRule>
  </conditionalFormatting>
  <conditionalFormatting sqref="A21">
    <cfRule type="expression" dxfId="579" priority="3" stopIfTrue="1">
      <formula>MOD(ROW(),2)=0</formula>
    </cfRule>
    <cfRule type="expression" dxfId="57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117"/>
  <dimension ref="A1:I65"/>
  <sheetViews>
    <sheetView showGridLines="0" zoomScale="85" zoomScaleNormal="85" workbookViewId="0">
      <selection activeCell="B22" sqref="B22"/>
    </sheetView>
  </sheetViews>
  <sheetFormatPr defaultColWidth="10" defaultRowHeight="13.2" x14ac:dyDescent="0.25"/>
  <cols>
    <col min="1" max="1" width="31.88671875" style="27" customWidth="1"/>
    <col min="2" max="2" width="32.88671875" style="27" customWidth="1"/>
    <col min="3" max="3" width="10.109375" style="27" customWidth="1"/>
    <col min="4" max="4" width="10" style="27" customWidth="1"/>
    <col min="5"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Fire_S - Consolidated Factor Spreadsheet</v>
      </c>
      <c r="B2" s="43"/>
      <c r="C2" s="43"/>
      <c r="D2" s="43"/>
      <c r="E2" s="43"/>
      <c r="F2" s="43"/>
      <c r="G2" s="43"/>
      <c r="H2" s="43"/>
      <c r="I2" s="43"/>
    </row>
    <row r="3" spans="1:9" ht="15.6" x14ac:dyDescent="0.3">
      <c r="A3" s="44" t="str">
        <f>TABLE_FACTOR_TYPE&amp;" - x-"&amp;TABLE_SERIES_NUMBER</f>
        <v>Pension Debit - x-330</v>
      </c>
      <c r="B3" s="43"/>
      <c r="C3" s="43"/>
      <c r="D3" s="43"/>
      <c r="E3" s="43"/>
      <c r="F3" s="43"/>
      <c r="G3" s="43"/>
      <c r="H3" s="43"/>
      <c r="I3" s="43"/>
    </row>
    <row r="4" spans="1:9" x14ac:dyDescent="0.25">
      <c r="A4" s="45"/>
    </row>
    <row r="6" spans="1:9" x14ac:dyDescent="0.25">
      <c r="A6" s="77" t="s">
        <v>573</v>
      </c>
      <c r="B6" s="79" t="s">
        <v>574</v>
      </c>
    </row>
    <row r="7" spans="1:9" x14ac:dyDescent="0.25">
      <c r="A7" s="78" t="s">
        <v>575</v>
      </c>
      <c r="B7" s="80" t="s">
        <v>82</v>
      </c>
    </row>
    <row r="8" spans="1:9" x14ac:dyDescent="0.25">
      <c r="A8" s="78" t="s">
        <v>285</v>
      </c>
      <c r="B8" s="80">
        <v>2015</v>
      </c>
    </row>
    <row r="9" spans="1:9" x14ac:dyDescent="0.25">
      <c r="A9" s="78" t="s">
        <v>286</v>
      </c>
      <c r="B9" s="80" t="s">
        <v>420</v>
      </c>
    </row>
    <row r="10" spans="1:9" ht="39.6" x14ac:dyDescent="0.25">
      <c r="A10" s="78" t="s">
        <v>6</v>
      </c>
      <c r="B10" s="80" t="s">
        <v>448</v>
      </c>
    </row>
    <row r="11" spans="1:9" x14ac:dyDescent="0.25">
      <c r="A11" s="78" t="s">
        <v>287</v>
      </c>
      <c r="B11" s="80" t="s">
        <v>422</v>
      </c>
    </row>
    <row r="12" spans="1:9" ht="26.4" x14ac:dyDescent="0.25">
      <c r="A12" s="78" t="s">
        <v>288</v>
      </c>
      <c r="B12" s="80" t="s">
        <v>449</v>
      </c>
    </row>
    <row r="13" spans="1:9" hidden="1" x14ac:dyDescent="0.25">
      <c r="A13" s="78" t="s">
        <v>582</v>
      </c>
      <c r="B13" s="80">
        <v>0</v>
      </c>
    </row>
    <row r="14" spans="1:9" hidden="1" x14ac:dyDescent="0.25">
      <c r="A14" s="78" t="s">
        <v>290</v>
      </c>
      <c r="B14" s="80">
        <v>330</v>
      </c>
    </row>
    <row r="15" spans="1:9" x14ac:dyDescent="0.25">
      <c r="A15" s="78" t="s">
        <v>585</v>
      </c>
      <c r="B15" s="80" t="s">
        <v>450</v>
      </c>
    </row>
    <row r="16" spans="1:9" x14ac:dyDescent="0.25">
      <c r="A16" s="78" t="s">
        <v>292</v>
      </c>
      <c r="B16" s="80" t="s">
        <v>451</v>
      </c>
    </row>
    <row r="17" spans="1:2" ht="52.8" x14ac:dyDescent="0.25">
      <c r="A17" s="78" t="s">
        <v>657</v>
      </c>
      <c r="B17" s="80" t="s">
        <v>396</v>
      </c>
    </row>
    <row r="18" spans="1:2" x14ac:dyDescent="0.25">
      <c r="A18" s="78" t="s">
        <v>589</v>
      </c>
      <c r="B18" s="87">
        <v>45070</v>
      </c>
    </row>
    <row r="19" spans="1:2" x14ac:dyDescent="0.25">
      <c r="A19" s="78" t="s">
        <v>295</v>
      </c>
      <c r="B19" s="87">
        <v>45014</v>
      </c>
    </row>
    <row r="20" spans="1:2" x14ac:dyDescent="0.25">
      <c r="A20" s="78" t="s">
        <v>297</v>
      </c>
      <c r="B20" s="80" t="s">
        <v>310</v>
      </c>
    </row>
    <row r="21" spans="1:2" x14ac:dyDescent="0.25">
      <c r="A21" s="168" t="s">
        <v>658</v>
      </c>
      <c r="B21" s="80" t="s">
        <v>309</v>
      </c>
    </row>
    <row r="23" spans="1:2" x14ac:dyDescent="0.25">
      <c r="B23" s="95" t="str">
        <f>HYPERLINK("#'Factor List'!A1","Back to Factor List")</f>
        <v>Back to Factor List</v>
      </c>
    </row>
    <row r="24" spans="1:2" x14ac:dyDescent="0.25">
      <c r="B24" s="95" t="str">
        <f>HYPERLINK("#'Assumptions'!A1","Assumptions")</f>
        <v>Assumptions</v>
      </c>
    </row>
    <row r="26" spans="1:2" x14ac:dyDescent="0.25">
      <c r="A26" s="91" t="s">
        <v>701</v>
      </c>
      <c r="B26" s="91" t="s">
        <v>702</v>
      </c>
    </row>
    <row r="27" spans="1:2" x14ac:dyDescent="0.25">
      <c r="A27" s="92">
        <v>0</v>
      </c>
      <c r="B27" s="94">
        <v>1</v>
      </c>
    </row>
    <row r="28" spans="1:2" x14ac:dyDescent="0.25">
      <c r="A28" s="92">
        <v>1</v>
      </c>
      <c r="B28" s="94">
        <v>0.94</v>
      </c>
    </row>
    <row r="29" spans="1:2" x14ac:dyDescent="0.25">
      <c r="A29" s="92">
        <v>2</v>
      </c>
      <c r="B29" s="94">
        <v>0.88600000000000001</v>
      </c>
    </row>
    <row r="30" spans="1:2" x14ac:dyDescent="0.25">
      <c r="A30" s="92">
        <v>3</v>
      </c>
      <c r="B30" s="94">
        <v>0.83599999999999997</v>
      </c>
    </row>
    <row r="31" spans="1:2" x14ac:dyDescent="0.25">
      <c r="A31" s="92">
        <v>4</v>
      </c>
      <c r="B31" s="94">
        <v>0.79100000000000004</v>
      </c>
    </row>
    <row r="32" spans="1:2" x14ac:dyDescent="0.25">
      <c r="A32" s="92">
        <v>5</v>
      </c>
      <c r="B32" s="94">
        <v>0.75</v>
      </c>
    </row>
    <row r="33" spans="1:2" x14ac:dyDescent="0.25">
      <c r="A33" s="92">
        <v>6</v>
      </c>
      <c r="B33" s="94">
        <v>0.71299999999999997</v>
      </c>
    </row>
    <row r="34" spans="1:2" x14ac:dyDescent="0.25">
      <c r="A34" s="92">
        <v>7</v>
      </c>
      <c r="B34" s="94">
        <v>0.67800000000000005</v>
      </c>
    </row>
    <row r="35" spans="1:2" x14ac:dyDescent="0.25">
      <c r="A35" s="92">
        <v>8</v>
      </c>
      <c r="B35" s="94">
        <v>0.64700000000000002</v>
      </c>
    </row>
    <row r="36" spans="1:2" x14ac:dyDescent="0.25">
      <c r="A36" s="92">
        <v>9</v>
      </c>
      <c r="B36" s="94">
        <v>0.61699999999999999</v>
      </c>
    </row>
    <row r="37" spans="1:2" x14ac:dyDescent="0.25">
      <c r="A37" s="92">
        <v>10</v>
      </c>
      <c r="B37" s="94">
        <v>0.59</v>
      </c>
    </row>
    <row r="38" spans="1:2" x14ac:dyDescent="0.25">
      <c r="A38" s="92">
        <v>11</v>
      </c>
      <c r="B38" s="94">
        <v>0.56499999999999995</v>
      </c>
    </row>
    <row r="39" spans="1:2" x14ac:dyDescent="0.25">
      <c r="A39" s="92">
        <v>12</v>
      </c>
      <c r="B39" s="94">
        <v>0.54200000000000004</v>
      </c>
    </row>
    <row r="40" spans="1:2" x14ac:dyDescent="0.25">
      <c r="A40"/>
      <c r="B40"/>
    </row>
    <row r="41" spans="1:2" x14ac:dyDescent="0.25">
      <c r="A41"/>
      <c r="B41"/>
    </row>
    <row r="42" spans="1:2" x14ac:dyDescent="0.25">
      <c r="A42"/>
      <c r="B42"/>
    </row>
    <row r="43" spans="1:2" x14ac:dyDescent="0.25">
      <c r="A43"/>
      <c r="B43"/>
    </row>
    <row r="44" spans="1:2" ht="39.6" customHeight="1" x14ac:dyDescent="0.25">
      <c r="A44"/>
      <c r="B44"/>
    </row>
    <row r="45" spans="1:2" x14ac:dyDescent="0.25">
      <c r="A45"/>
      <c r="B45"/>
    </row>
    <row r="46" spans="1:2" ht="27.6" customHeight="1"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cIj9/p2QxEdNl9TRv3R5ybLa0mamjETlXtDJ0I7GjQip0qqihvdmYQtakpfKh+s8PQPViHOj27l58iZufUXtFg==" saltValue="2/8pcOVy+74Pc0dWTylWvw==" spinCount="100000" sheet="1" objects="1" scenarios="1"/>
  <conditionalFormatting sqref="A6:A16">
    <cfRule type="expression" dxfId="577" priority="21" stopIfTrue="1">
      <formula>MOD(ROW(),2)=0</formula>
    </cfRule>
    <cfRule type="expression" dxfId="576" priority="22" stopIfTrue="1">
      <formula>MOD(ROW(),2)&lt;&gt;0</formula>
    </cfRule>
  </conditionalFormatting>
  <conditionalFormatting sqref="B6:B16">
    <cfRule type="expression" dxfId="575" priority="23" stopIfTrue="1">
      <formula>MOD(ROW(),2)=0</formula>
    </cfRule>
    <cfRule type="expression" dxfId="574" priority="24" stopIfTrue="1">
      <formula>MOD(ROW(),2)&lt;&gt;0</formula>
    </cfRule>
  </conditionalFormatting>
  <conditionalFormatting sqref="A17:A20">
    <cfRule type="expression" dxfId="573" priority="15" stopIfTrue="1">
      <formula>MOD(ROW(),2)=0</formula>
    </cfRule>
    <cfRule type="expression" dxfId="572" priority="16" stopIfTrue="1">
      <formula>MOD(ROW(),2)&lt;&gt;0</formula>
    </cfRule>
  </conditionalFormatting>
  <conditionalFormatting sqref="B17">
    <cfRule type="expression" dxfId="571" priority="13" stopIfTrue="1">
      <formula>MOD(ROW(),2)=0</formula>
    </cfRule>
    <cfRule type="expression" dxfId="570" priority="14" stopIfTrue="1">
      <formula>MOD(ROW(),2)&lt;&gt;0</formula>
    </cfRule>
  </conditionalFormatting>
  <conditionalFormatting sqref="A26:A39">
    <cfRule type="expression" dxfId="569" priority="9" stopIfTrue="1">
      <formula>MOD(ROW(),2)=0</formula>
    </cfRule>
    <cfRule type="expression" dxfId="568" priority="10" stopIfTrue="1">
      <formula>MOD(ROW(),2)&lt;&gt;0</formula>
    </cfRule>
  </conditionalFormatting>
  <conditionalFormatting sqref="B26:B39">
    <cfRule type="expression" dxfId="567" priority="11" stopIfTrue="1">
      <formula>MOD(ROW(),2)=0</formula>
    </cfRule>
    <cfRule type="expression" dxfId="566" priority="12" stopIfTrue="1">
      <formula>MOD(ROW(),2)&lt;&gt;0</formula>
    </cfRule>
  </conditionalFormatting>
  <conditionalFormatting sqref="B18:B21">
    <cfRule type="expression" dxfId="565" priority="7" stopIfTrue="1">
      <formula>MOD(ROW(),2)=0</formula>
    </cfRule>
    <cfRule type="expression" dxfId="564" priority="8" stopIfTrue="1">
      <formula>MOD(ROW(),2)&lt;&gt;0</formula>
    </cfRule>
  </conditionalFormatting>
  <conditionalFormatting sqref="A21">
    <cfRule type="expression" dxfId="563" priority="3" stopIfTrue="1">
      <formula>MOD(ROW(),2)=0</formula>
    </cfRule>
    <cfRule type="expression" dxfId="56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118"/>
  <dimension ref="A1:I77"/>
  <sheetViews>
    <sheetView showGridLines="0" zoomScale="85" zoomScaleNormal="85" workbookViewId="0">
      <selection activeCell="B22" sqref="B22"/>
    </sheetView>
  </sheetViews>
  <sheetFormatPr defaultColWidth="10" defaultRowHeight="13.2" x14ac:dyDescent="0.25"/>
  <cols>
    <col min="1" max="1" width="31.88671875" style="27" customWidth="1"/>
    <col min="2" max="2" width="32.44140625" style="27" customWidth="1"/>
    <col min="3" max="3" width="10.109375" style="27" customWidth="1"/>
    <col min="4" max="4" width="10" style="27" customWidth="1"/>
    <col min="5"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Fire_S - Consolidated Factor Spreadsheet</v>
      </c>
      <c r="B2" s="43"/>
      <c r="C2" s="43"/>
      <c r="D2" s="43"/>
      <c r="E2" s="43"/>
      <c r="F2" s="43"/>
      <c r="G2" s="43"/>
      <c r="H2" s="43"/>
      <c r="I2" s="43"/>
    </row>
    <row r="3" spans="1:9" ht="15.6" x14ac:dyDescent="0.3">
      <c r="A3" s="44" t="str">
        <f>TABLE_FACTOR_TYPE&amp;" - x-"&amp;TABLE_SERIES_NUMBER</f>
        <v>Pension Debit - x-331</v>
      </c>
      <c r="B3" s="43"/>
      <c r="C3" s="43"/>
      <c r="D3" s="43"/>
      <c r="E3" s="43"/>
      <c r="F3" s="43"/>
      <c r="G3" s="43"/>
      <c r="H3" s="43"/>
      <c r="I3" s="43"/>
    </row>
    <row r="4" spans="1:9" x14ac:dyDescent="0.25">
      <c r="A4" s="45"/>
    </row>
    <row r="6" spans="1:9" x14ac:dyDescent="0.25">
      <c r="A6" s="77" t="s">
        <v>573</v>
      </c>
      <c r="B6" s="79" t="s">
        <v>574</v>
      </c>
    </row>
    <row r="7" spans="1:9" x14ac:dyDescent="0.25">
      <c r="A7" s="78" t="s">
        <v>575</v>
      </c>
      <c r="B7" s="80" t="s">
        <v>82</v>
      </c>
    </row>
    <row r="8" spans="1:9" x14ac:dyDescent="0.25">
      <c r="A8" s="78" t="s">
        <v>285</v>
      </c>
      <c r="B8" s="80">
        <v>2015</v>
      </c>
    </row>
    <row r="9" spans="1:9" x14ac:dyDescent="0.25">
      <c r="A9" s="78" t="s">
        <v>286</v>
      </c>
      <c r="B9" s="80" t="s">
        <v>420</v>
      </c>
    </row>
    <row r="10" spans="1:9" ht="26.4" x14ac:dyDescent="0.25">
      <c r="A10" s="78" t="s">
        <v>6</v>
      </c>
      <c r="B10" s="80" t="s">
        <v>452</v>
      </c>
    </row>
    <row r="11" spans="1:9" x14ac:dyDescent="0.25">
      <c r="A11" s="78" t="s">
        <v>287</v>
      </c>
      <c r="B11" s="80" t="s">
        <v>422</v>
      </c>
    </row>
    <row r="12" spans="1:9" ht="26.4" x14ac:dyDescent="0.25">
      <c r="A12" s="78" t="s">
        <v>288</v>
      </c>
      <c r="B12" s="80" t="s">
        <v>449</v>
      </c>
    </row>
    <row r="13" spans="1:9" hidden="1" x14ac:dyDescent="0.25">
      <c r="A13" s="78" t="s">
        <v>582</v>
      </c>
      <c r="B13" s="80">
        <v>0</v>
      </c>
    </row>
    <row r="14" spans="1:9" hidden="1" x14ac:dyDescent="0.25">
      <c r="A14" s="78" t="s">
        <v>290</v>
      </c>
      <c r="B14" s="80">
        <v>331</v>
      </c>
    </row>
    <row r="15" spans="1:9" x14ac:dyDescent="0.25">
      <c r="A15" s="78" t="s">
        <v>585</v>
      </c>
      <c r="B15" s="80" t="s">
        <v>453</v>
      </c>
    </row>
    <row r="16" spans="1:9" x14ac:dyDescent="0.25">
      <c r="A16" s="78" t="s">
        <v>292</v>
      </c>
      <c r="B16" s="80" t="s">
        <v>454</v>
      </c>
    </row>
    <row r="17" spans="1:2" ht="52.5" customHeight="1" x14ac:dyDescent="0.25">
      <c r="A17" s="78" t="s">
        <v>657</v>
      </c>
      <c r="B17" s="80" t="s">
        <v>396</v>
      </c>
    </row>
    <row r="18" spans="1:2" x14ac:dyDescent="0.25">
      <c r="A18" s="78" t="s">
        <v>589</v>
      </c>
      <c r="B18" s="87">
        <v>45070</v>
      </c>
    </row>
    <row r="19" spans="1:2" x14ac:dyDescent="0.25">
      <c r="A19" s="78" t="s">
        <v>295</v>
      </c>
      <c r="B19" s="87">
        <v>45014</v>
      </c>
    </row>
    <row r="20" spans="1:2" x14ac:dyDescent="0.25">
      <c r="A20" s="78" t="s">
        <v>297</v>
      </c>
      <c r="B20" s="80" t="s">
        <v>310</v>
      </c>
    </row>
    <row r="21" spans="1:2" x14ac:dyDescent="0.25">
      <c r="A21" s="168" t="s">
        <v>658</v>
      </c>
      <c r="B21" s="80" t="s">
        <v>309</v>
      </c>
    </row>
    <row r="23" spans="1:2" x14ac:dyDescent="0.25">
      <c r="B23" s="95" t="str">
        <f>HYPERLINK("#'Factor List'!A1","Back to Factor List")</f>
        <v>Back to Factor List</v>
      </c>
    </row>
    <row r="24" spans="1:2" x14ac:dyDescent="0.25">
      <c r="B24" s="95" t="str">
        <f>HYPERLINK("#'Assumptions'!A1","Assumptions")</f>
        <v>Assumptions</v>
      </c>
    </row>
    <row r="26" spans="1:2" x14ac:dyDescent="0.25">
      <c r="A26" s="91" t="s">
        <v>701</v>
      </c>
      <c r="B26" s="91" t="s">
        <v>702</v>
      </c>
    </row>
    <row r="27" spans="1:2" x14ac:dyDescent="0.25">
      <c r="A27" s="92">
        <v>0</v>
      </c>
      <c r="B27" s="94">
        <v>1</v>
      </c>
    </row>
    <row r="28" spans="1:2" x14ac:dyDescent="0.25">
      <c r="A28" s="92">
        <v>1</v>
      </c>
      <c r="B28" s="94">
        <v>0.94</v>
      </c>
    </row>
    <row r="29" spans="1:2" x14ac:dyDescent="0.25">
      <c r="A29" s="92">
        <v>2</v>
      </c>
      <c r="B29" s="94">
        <v>0.88600000000000001</v>
      </c>
    </row>
    <row r="30" spans="1:2" x14ac:dyDescent="0.25">
      <c r="A30" s="92">
        <v>3</v>
      </c>
      <c r="B30" s="94">
        <v>0.83599999999999997</v>
      </c>
    </row>
    <row r="31" spans="1:2" x14ac:dyDescent="0.25">
      <c r="A31" s="92">
        <v>4</v>
      </c>
      <c r="B31" s="94">
        <v>0.79100000000000004</v>
      </c>
    </row>
    <row r="32" spans="1:2" x14ac:dyDescent="0.25">
      <c r="A32" s="92">
        <v>5</v>
      </c>
      <c r="B32" s="94">
        <v>0.75</v>
      </c>
    </row>
    <row r="33" spans="1:2" x14ac:dyDescent="0.25">
      <c r="A33" s="92">
        <v>6</v>
      </c>
      <c r="B33" s="94">
        <v>0.71299999999999997</v>
      </c>
    </row>
    <row r="34" spans="1:2" x14ac:dyDescent="0.25">
      <c r="A34" s="92">
        <v>7</v>
      </c>
      <c r="B34" s="94">
        <v>0.67800000000000005</v>
      </c>
    </row>
    <row r="35" spans="1:2" x14ac:dyDescent="0.25">
      <c r="A35" s="92">
        <v>8</v>
      </c>
      <c r="B35" s="94">
        <v>0.64700000000000002</v>
      </c>
    </row>
    <row r="36" spans="1:2" x14ac:dyDescent="0.25">
      <c r="A36" s="92">
        <v>9</v>
      </c>
      <c r="B36" s="94">
        <v>0.61699999999999999</v>
      </c>
    </row>
    <row r="37" spans="1:2" x14ac:dyDescent="0.25">
      <c r="A37" s="92">
        <v>10</v>
      </c>
      <c r="B37" s="94">
        <v>0.59</v>
      </c>
    </row>
    <row r="38" spans="1:2" x14ac:dyDescent="0.25">
      <c r="A38" s="92">
        <v>11</v>
      </c>
      <c r="B38" s="94">
        <v>0.56499999999999995</v>
      </c>
    </row>
    <row r="39" spans="1:2" x14ac:dyDescent="0.25">
      <c r="A39" s="92">
        <v>12</v>
      </c>
      <c r="B39" s="94">
        <v>0.54200000000000004</v>
      </c>
    </row>
    <row r="40" spans="1:2" x14ac:dyDescent="0.25">
      <c r="A40" s="92">
        <v>13</v>
      </c>
      <c r="B40" s="94">
        <v>0.52</v>
      </c>
    </row>
    <row r="41" spans="1:2" x14ac:dyDescent="0.25">
      <c r="A41" s="92">
        <v>14</v>
      </c>
      <c r="B41" s="94">
        <v>0.499</v>
      </c>
    </row>
    <row r="42" spans="1:2" x14ac:dyDescent="0.25">
      <c r="A42" s="92">
        <v>15</v>
      </c>
      <c r="B42" s="94">
        <v>0.48</v>
      </c>
    </row>
    <row r="43" spans="1:2" x14ac:dyDescent="0.25">
      <c r="A43" s="92">
        <v>16</v>
      </c>
      <c r="B43" s="94">
        <v>0.46200000000000002</v>
      </c>
    </row>
    <row r="44" spans="1:2" x14ac:dyDescent="0.25">
      <c r="A44" s="92">
        <v>17</v>
      </c>
      <c r="B44" s="94">
        <v>0.44600000000000001</v>
      </c>
    </row>
    <row r="45" spans="1:2" x14ac:dyDescent="0.25">
      <c r="A45" s="92">
        <v>18</v>
      </c>
      <c r="B45" s="94">
        <v>0.43</v>
      </c>
    </row>
    <row r="46" spans="1:2" x14ac:dyDescent="0.25">
      <c r="A46" s="92">
        <v>19</v>
      </c>
      <c r="B46" s="94">
        <v>0.41499999999999998</v>
      </c>
    </row>
    <row r="47" spans="1:2" x14ac:dyDescent="0.25">
      <c r="A47" s="92">
        <v>20</v>
      </c>
      <c r="B47" s="94">
        <v>0.40100000000000002</v>
      </c>
    </row>
    <row r="48" spans="1:2" x14ac:dyDescent="0.25">
      <c r="A48" s="92">
        <v>21</v>
      </c>
      <c r="B48" s="94">
        <v>0.38800000000000001</v>
      </c>
    </row>
    <row r="49" spans="1:2" x14ac:dyDescent="0.25">
      <c r="A49" s="92">
        <v>22</v>
      </c>
      <c r="B49" s="94">
        <v>0.375</v>
      </c>
    </row>
    <row r="50" spans="1:2" x14ac:dyDescent="0.25">
      <c r="A50" s="92">
        <v>23</v>
      </c>
      <c r="B50" s="94">
        <v>0.36299999999999999</v>
      </c>
    </row>
    <row r="51" spans="1:2" x14ac:dyDescent="0.25">
      <c r="A51" s="92">
        <v>24</v>
      </c>
      <c r="B51" s="94">
        <v>0.35199999999999998</v>
      </c>
    </row>
    <row r="52" spans="1:2" x14ac:dyDescent="0.25">
      <c r="A52" s="92">
        <v>25</v>
      </c>
      <c r="B52" s="94">
        <v>0.34100000000000003</v>
      </c>
    </row>
    <row r="53" spans="1:2" x14ac:dyDescent="0.25">
      <c r="A53" s="92">
        <v>26</v>
      </c>
      <c r="B53" s="94">
        <v>0.33100000000000002</v>
      </c>
    </row>
    <row r="54" spans="1:2" x14ac:dyDescent="0.25">
      <c r="A54" s="92">
        <v>27</v>
      </c>
      <c r="B54" s="94">
        <v>0.32100000000000001</v>
      </c>
    </row>
    <row r="55" spans="1:2" x14ac:dyDescent="0.25">
      <c r="A55" s="92">
        <v>28</v>
      </c>
      <c r="B55" s="94">
        <v>0.312</v>
      </c>
    </row>
    <row r="56" spans="1:2" x14ac:dyDescent="0.25">
      <c r="A56" s="92">
        <v>29</v>
      </c>
      <c r="B56" s="94">
        <v>0.30299999999999999</v>
      </c>
    </row>
    <row r="57" spans="1:2" x14ac:dyDescent="0.25">
      <c r="A57" s="92">
        <v>30</v>
      </c>
      <c r="B57" s="94">
        <v>0.29399999999999998</v>
      </c>
    </row>
    <row r="58" spans="1:2" x14ac:dyDescent="0.25">
      <c r="A58" s="92">
        <v>31</v>
      </c>
      <c r="B58" s="94">
        <v>0.28599999999999998</v>
      </c>
    </row>
    <row r="59" spans="1:2" x14ac:dyDescent="0.25">
      <c r="A59" s="92">
        <v>32</v>
      </c>
      <c r="B59" s="94">
        <v>0.27800000000000002</v>
      </c>
    </row>
    <row r="60" spans="1:2" x14ac:dyDescent="0.25">
      <c r="A60" s="92">
        <v>33</v>
      </c>
      <c r="B60" s="94">
        <v>0.27100000000000002</v>
      </c>
    </row>
    <row r="61" spans="1:2" x14ac:dyDescent="0.25">
      <c r="A61" s="92">
        <v>34</v>
      </c>
      <c r="B61" s="94">
        <v>0.26400000000000001</v>
      </c>
    </row>
    <row r="62" spans="1:2" x14ac:dyDescent="0.25">
      <c r="A62" s="92">
        <v>35</v>
      </c>
      <c r="B62" s="94">
        <v>0.25700000000000001</v>
      </c>
    </row>
    <row r="63" spans="1:2" x14ac:dyDescent="0.25">
      <c r="A63" s="92">
        <v>36</v>
      </c>
      <c r="B63" s="94">
        <v>0.251</v>
      </c>
    </row>
    <row r="64" spans="1:2" x14ac:dyDescent="0.25">
      <c r="A64" s="92">
        <v>37</v>
      </c>
      <c r="B64" s="94">
        <v>0.24399999999999999</v>
      </c>
    </row>
    <row r="65" spans="1:2" x14ac:dyDescent="0.25">
      <c r="A65" s="92">
        <v>38</v>
      </c>
      <c r="B65" s="94">
        <v>0.23799999999999999</v>
      </c>
    </row>
    <row r="66" spans="1:2" x14ac:dyDescent="0.25">
      <c r="A66" s="92">
        <v>39</v>
      </c>
      <c r="B66" s="94">
        <v>0.23200000000000001</v>
      </c>
    </row>
    <row r="67" spans="1:2" x14ac:dyDescent="0.25">
      <c r="A67" s="92">
        <v>40</v>
      </c>
      <c r="B67" s="94">
        <v>0.22700000000000001</v>
      </c>
    </row>
    <row r="68" spans="1:2" x14ac:dyDescent="0.25">
      <c r="A68" s="92">
        <v>41</v>
      </c>
      <c r="B68" s="94">
        <v>0.221</v>
      </c>
    </row>
    <row r="69" spans="1:2" x14ac:dyDescent="0.25">
      <c r="A69" s="92">
        <v>42</v>
      </c>
      <c r="B69" s="94">
        <v>0.216</v>
      </c>
    </row>
    <row r="70" spans="1:2" x14ac:dyDescent="0.25">
      <c r="A70" s="92">
        <v>43</v>
      </c>
      <c r="B70" s="94">
        <v>0.21099999999999999</v>
      </c>
    </row>
    <row r="71" spans="1:2" x14ac:dyDescent="0.25">
      <c r="A71" s="92">
        <v>44</v>
      </c>
      <c r="B71" s="94">
        <v>0.20599999999999999</v>
      </c>
    </row>
    <row r="72" spans="1:2" x14ac:dyDescent="0.25">
      <c r="A72" s="92">
        <v>45</v>
      </c>
      <c r="B72" s="94">
        <v>0.20200000000000001</v>
      </c>
    </row>
    <row r="73" spans="1:2" x14ac:dyDescent="0.25">
      <c r="A73" s="92">
        <v>46</v>
      </c>
      <c r="B73" s="94">
        <v>0.19700000000000001</v>
      </c>
    </row>
    <row r="74" spans="1:2" x14ac:dyDescent="0.25">
      <c r="A74" s="92">
        <v>47</v>
      </c>
      <c r="B74" s="94">
        <v>0.193</v>
      </c>
    </row>
    <row r="75" spans="1:2" x14ac:dyDescent="0.25">
      <c r="A75" s="92">
        <v>48</v>
      </c>
      <c r="B75" s="94">
        <v>0.188</v>
      </c>
    </row>
    <row r="76" spans="1:2" x14ac:dyDescent="0.25">
      <c r="A76" s="92">
        <v>49</v>
      </c>
      <c r="B76" s="94">
        <v>0.184</v>
      </c>
    </row>
    <row r="77" spans="1:2" x14ac:dyDescent="0.25">
      <c r="A77" s="92">
        <v>50</v>
      </c>
      <c r="B77" s="94">
        <v>0.18</v>
      </c>
    </row>
  </sheetData>
  <sheetProtection algorithmName="SHA-512" hashValue="cP/YGD0B8XIZoYarsCphLd55Xm0D9HhJPQkZV5X5SWfYaiiRVjJ2mIm51lcnmksYA+q17iEBkNwY+ADevO/q8g==" saltValue="NeJ6727JhVqvGSVDCG170w==" spinCount="100000" sheet="1" objects="1" scenarios="1"/>
  <conditionalFormatting sqref="A6:A20">
    <cfRule type="expression" dxfId="561" priority="23" stopIfTrue="1">
      <formula>MOD(ROW(),2)=0</formula>
    </cfRule>
    <cfRule type="expression" dxfId="560" priority="24" stopIfTrue="1">
      <formula>MOD(ROW(),2)&lt;&gt;0</formula>
    </cfRule>
  </conditionalFormatting>
  <conditionalFormatting sqref="B6:B16">
    <cfRule type="expression" dxfId="559" priority="25" stopIfTrue="1">
      <formula>MOD(ROW(),2)=0</formula>
    </cfRule>
    <cfRule type="expression" dxfId="558" priority="26" stopIfTrue="1">
      <formula>MOD(ROW(),2)&lt;&gt;0</formula>
    </cfRule>
  </conditionalFormatting>
  <conditionalFormatting sqref="B17">
    <cfRule type="expression" dxfId="557" priority="17" stopIfTrue="1">
      <formula>MOD(ROW(),2)=0</formula>
    </cfRule>
    <cfRule type="expression" dxfId="556" priority="18" stopIfTrue="1">
      <formula>MOD(ROW(),2)&lt;&gt;0</formula>
    </cfRule>
  </conditionalFormatting>
  <conditionalFormatting sqref="A26:A77">
    <cfRule type="expression" dxfId="555" priority="9" stopIfTrue="1">
      <formula>MOD(ROW(),2)=0</formula>
    </cfRule>
    <cfRule type="expression" dxfId="554" priority="10" stopIfTrue="1">
      <formula>MOD(ROW(),2)&lt;&gt;0</formula>
    </cfRule>
  </conditionalFormatting>
  <conditionalFormatting sqref="B26:B77">
    <cfRule type="expression" dxfId="553" priority="11" stopIfTrue="1">
      <formula>MOD(ROW(),2)=0</formula>
    </cfRule>
    <cfRule type="expression" dxfId="552" priority="12" stopIfTrue="1">
      <formula>MOD(ROW(),2)&lt;&gt;0</formula>
    </cfRule>
  </conditionalFormatting>
  <conditionalFormatting sqref="B18:B21">
    <cfRule type="expression" dxfId="551" priority="7" stopIfTrue="1">
      <formula>MOD(ROW(),2)=0</formula>
    </cfRule>
    <cfRule type="expression" dxfId="550" priority="8" stopIfTrue="1">
      <formula>MOD(ROW(),2)&lt;&gt;0</formula>
    </cfRule>
  </conditionalFormatting>
  <conditionalFormatting sqref="A21">
    <cfRule type="expression" dxfId="549" priority="3" stopIfTrue="1">
      <formula>MOD(ROW(),2)=0</formula>
    </cfRule>
    <cfRule type="expression" dxfId="54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91"/>
  <dimension ref="A1:M65"/>
  <sheetViews>
    <sheetView showGridLines="0" zoomScale="85" zoomScaleNormal="85" workbookViewId="0">
      <selection activeCell="B38" sqref="B38"/>
    </sheetView>
  </sheetViews>
  <sheetFormatPr defaultColWidth="10" defaultRowHeight="13.2" x14ac:dyDescent="0.25"/>
  <cols>
    <col min="1" max="1" width="31.88671875" style="27" customWidth="1"/>
    <col min="2" max="13" width="22.88671875" style="27" customWidth="1"/>
    <col min="14" max="16384" width="10" style="27"/>
  </cols>
  <sheetData>
    <row r="1" spans="1:13" ht="21" x14ac:dyDescent="0.4">
      <c r="A1" s="40" t="s">
        <v>0</v>
      </c>
      <c r="B1" s="41"/>
      <c r="C1" s="41"/>
      <c r="D1" s="41"/>
      <c r="E1" s="41"/>
      <c r="F1" s="41"/>
      <c r="G1" s="41"/>
      <c r="H1" s="41"/>
      <c r="I1" s="41"/>
    </row>
    <row r="2" spans="1:13" ht="15.6" x14ac:dyDescent="0.3">
      <c r="A2" s="42" t="str">
        <f>IF(title="&gt; Enter workbook title here","Enter workbook title in Cover sheet",title)</f>
        <v>Fire_S - Consolidated Factor Spreadsheet</v>
      </c>
      <c r="B2" s="43"/>
      <c r="C2" s="43"/>
      <c r="D2" s="43"/>
      <c r="E2" s="43"/>
      <c r="F2" s="43"/>
      <c r="G2" s="43"/>
      <c r="H2" s="43"/>
      <c r="I2" s="43"/>
    </row>
    <row r="3" spans="1:13" ht="15.6" x14ac:dyDescent="0.3">
      <c r="A3" s="44" t="str">
        <f>TABLE_FACTOR_TYPE&amp;" - x-"&amp;TABLE_SERIES_NUMBER</f>
        <v>ERF - x-401</v>
      </c>
      <c r="B3" s="43"/>
      <c r="C3" s="43"/>
      <c r="D3" s="43"/>
      <c r="E3" s="43"/>
      <c r="F3" s="43"/>
      <c r="G3" s="43"/>
      <c r="H3" s="43"/>
      <c r="I3" s="43"/>
    </row>
    <row r="4" spans="1:13" x14ac:dyDescent="0.25">
      <c r="A4" s="45"/>
    </row>
    <row r="6" spans="1:13" x14ac:dyDescent="0.25">
      <c r="A6" s="77" t="s">
        <v>573</v>
      </c>
      <c r="B6" s="79" t="s">
        <v>574</v>
      </c>
      <c r="C6" s="79"/>
      <c r="D6" s="79"/>
      <c r="E6" s="79"/>
      <c r="F6" s="79"/>
      <c r="G6" s="79"/>
      <c r="H6" s="79"/>
      <c r="I6" s="79"/>
      <c r="J6" s="79"/>
      <c r="K6" s="79"/>
      <c r="L6" s="79"/>
      <c r="M6" s="79"/>
    </row>
    <row r="7" spans="1:13" x14ac:dyDescent="0.25">
      <c r="A7" s="78" t="s">
        <v>575</v>
      </c>
      <c r="B7" s="80" t="s">
        <v>82</v>
      </c>
      <c r="C7" s="80"/>
      <c r="D7" s="80"/>
      <c r="E7" s="80"/>
      <c r="F7" s="80"/>
      <c r="G7" s="80"/>
      <c r="H7" s="80"/>
      <c r="I7" s="80"/>
      <c r="J7" s="80"/>
      <c r="K7" s="80"/>
      <c r="L7" s="80"/>
      <c r="M7" s="80"/>
    </row>
    <row r="8" spans="1:13" x14ac:dyDescent="0.25">
      <c r="A8" s="78" t="s">
        <v>285</v>
      </c>
      <c r="B8" s="80">
        <v>2006</v>
      </c>
      <c r="C8" s="80"/>
      <c r="D8" s="80"/>
      <c r="E8" s="80"/>
      <c r="F8" s="80"/>
      <c r="G8" s="80"/>
      <c r="H8" s="80"/>
      <c r="I8" s="80"/>
      <c r="J8" s="80"/>
      <c r="K8" s="80"/>
      <c r="L8" s="80"/>
      <c r="M8" s="80"/>
    </row>
    <row r="9" spans="1:13" x14ac:dyDescent="0.25">
      <c r="A9" s="78" t="s">
        <v>286</v>
      </c>
      <c r="B9" s="80" t="s">
        <v>455</v>
      </c>
      <c r="C9" s="80"/>
      <c r="D9" s="80"/>
      <c r="E9" s="80"/>
      <c r="F9" s="80"/>
      <c r="G9" s="80"/>
      <c r="H9" s="80"/>
      <c r="I9" s="80"/>
      <c r="J9" s="80"/>
      <c r="K9" s="80"/>
      <c r="L9" s="80"/>
      <c r="M9" s="80"/>
    </row>
    <row r="10" spans="1:13" x14ac:dyDescent="0.25">
      <c r="A10" s="78" t="s">
        <v>6</v>
      </c>
      <c r="B10" s="80" t="s">
        <v>456</v>
      </c>
      <c r="C10" s="80"/>
      <c r="D10" s="80"/>
      <c r="E10" s="80"/>
      <c r="F10" s="80"/>
      <c r="G10" s="80"/>
      <c r="H10" s="80"/>
      <c r="I10" s="80"/>
      <c r="J10" s="80"/>
      <c r="K10" s="80"/>
      <c r="L10" s="80"/>
      <c r="M10" s="80"/>
    </row>
    <row r="11" spans="1:13" x14ac:dyDescent="0.25">
      <c r="A11" s="78" t="s">
        <v>287</v>
      </c>
      <c r="B11" s="80" t="s">
        <v>422</v>
      </c>
      <c r="C11" s="80"/>
      <c r="D11" s="80"/>
      <c r="E11" s="80"/>
      <c r="F11" s="80"/>
      <c r="G11" s="80"/>
      <c r="H11" s="80"/>
      <c r="I11" s="80"/>
      <c r="J11" s="80"/>
      <c r="K11" s="80"/>
      <c r="L11" s="80"/>
      <c r="M11" s="80"/>
    </row>
    <row r="12" spans="1:13" x14ac:dyDescent="0.25">
      <c r="A12" s="78" t="s">
        <v>288</v>
      </c>
      <c r="B12" s="80" t="s">
        <v>433</v>
      </c>
      <c r="C12" s="80"/>
      <c r="D12" s="80"/>
      <c r="E12" s="80"/>
      <c r="F12" s="80"/>
      <c r="G12" s="80"/>
      <c r="H12" s="80"/>
      <c r="I12" s="80"/>
      <c r="J12" s="80"/>
      <c r="K12" s="80"/>
      <c r="L12" s="80"/>
      <c r="M12" s="80"/>
    </row>
    <row r="13" spans="1:13" hidden="1" x14ac:dyDescent="0.25">
      <c r="A13" s="78" t="s">
        <v>582</v>
      </c>
      <c r="B13" s="80">
        <v>1</v>
      </c>
      <c r="C13" s="80"/>
      <c r="D13" s="80"/>
      <c r="E13" s="80"/>
      <c r="F13" s="80"/>
      <c r="G13" s="80"/>
      <c r="H13" s="80"/>
      <c r="I13" s="80"/>
      <c r="J13" s="80"/>
      <c r="K13" s="80"/>
      <c r="L13" s="80"/>
      <c r="M13" s="80"/>
    </row>
    <row r="14" spans="1:13" hidden="1" x14ac:dyDescent="0.25">
      <c r="A14" s="78" t="s">
        <v>290</v>
      </c>
      <c r="B14" s="80">
        <v>401</v>
      </c>
      <c r="C14" s="80"/>
      <c r="D14" s="80"/>
      <c r="E14" s="80"/>
      <c r="F14" s="80"/>
      <c r="G14" s="80"/>
      <c r="H14" s="80"/>
      <c r="I14" s="80"/>
      <c r="J14" s="80"/>
      <c r="K14" s="80"/>
      <c r="L14" s="80"/>
      <c r="M14" s="80"/>
    </row>
    <row r="15" spans="1:13" x14ac:dyDescent="0.25">
      <c r="A15" s="78" t="s">
        <v>585</v>
      </c>
      <c r="B15" s="80" t="s">
        <v>457</v>
      </c>
      <c r="C15" s="80"/>
      <c r="D15" s="80"/>
      <c r="E15" s="80"/>
      <c r="F15" s="80"/>
      <c r="G15" s="80"/>
      <c r="H15" s="80"/>
      <c r="I15" s="80"/>
      <c r="J15" s="80"/>
      <c r="K15" s="80"/>
      <c r="L15" s="80"/>
      <c r="M15" s="80"/>
    </row>
    <row r="16" spans="1:13" x14ac:dyDescent="0.25">
      <c r="A16" s="78" t="s">
        <v>292</v>
      </c>
      <c r="B16" s="80" t="s">
        <v>458</v>
      </c>
      <c r="C16" s="80"/>
      <c r="D16" s="80"/>
      <c r="E16" s="80"/>
      <c r="F16" s="80"/>
      <c r="G16" s="80"/>
      <c r="H16" s="80"/>
      <c r="I16" s="80"/>
      <c r="J16" s="80"/>
      <c r="K16" s="80"/>
      <c r="L16" s="80"/>
      <c r="M16" s="80"/>
    </row>
    <row r="17" spans="1:13" ht="39.6" x14ac:dyDescent="0.25">
      <c r="A17" s="84" t="s">
        <v>657</v>
      </c>
      <c r="B17" s="85" t="s">
        <v>459</v>
      </c>
      <c r="C17" s="80"/>
      <c r="D17" s="80"/>
      <c r="E17" s="80"/>
      <c r="F17" s="80"/>
      <c r="G17" s="80"/>
      <c r="H17" s="80"/>
      <c r="I17" s="80"/>
      <c r="J17" s="80"/>
      <c r="K17" s="80"/>
      <c r="L17" s="80"/>
      <c r="M17" s="80"/>
    </row>
    <row r="18" spans="1:13" x14ac:dyDescent="0.25">
      <c r="A18" s="84" t="s">
        <v>589</v>
      </c>
      <c r="B18" s="86">
        <v>45106</v>
      </c>
      <c r="C18" s="80"/>
      <c r="D18" s="80"/>
      <c r="E18" s="80"/>
      <c r="F18" s="80"/>
      <c r="G18" s="80"/>
      <c r="H18" s="80"/>
      <c r="I18" s="80"/>
      <c r="J18" s="80"/>
      <c r="K18" s="80"/>
      <c r="L18" s="80"/>
      <c r="M18" s="80"/>
    </row>
    <row r="19" spans="1:13" x14ac:dyDescent="0.25">
      <c r="A19" s="84" t="s">
        <v>295</v>
      </c>
      <c r="B19" s="86">
        <v>45110</v>
      </c>
      <c r="C19" s="80"/>
      <c r="D19" s="80"/>
      <c r="E19" s="80"/>
      <c r="F19" s="80"/>
      <c r="G19" s="80"/>
      <c r="H19" s="80"/>
      <c r="I19" s="80"/>
      <c r="J19" s="80"/>
      <c r="K19" s="80"/>
      <c r="L19" s="80"/>
      <c r="M19" s="80"/>
    </row>
    <row r="20" spans="1:13" x14ac:dyDescent="0.25">
      <c r="A20" s="84" t="s">
        <v>297</v>
      </c>
      <c r="B20" s="85" t="s">
        <v>310</v>
      </c>
      <c r="C20" s="80"/>
      <c r="D20" s="80"/>
      <c r="E20" s="80"/>
      <c r="F20" s="80"/>
      <c r="G20" s="80"/>
      <c r="H20" s="80"/>
      <c r="I20" s="80"/>
      <c r="J20" s="80"/>
      <c r="K20" s="80"/>
      <c r="L20" s="80"/>
      <c r="M20" s="80"/>
    </row>
    <row r="21" spans="1:13" x14ac:dyDescent="0.25">
      <c r="A21" s="168" t="s">
        <v>658</v>
      </c>
      <c r="B21" s="85" t="s">
        <v>309</v>
      </c>
      <c r="C21" s="80"/>
      <c r="D21" s="80"/>
      <c r="E21" s="80"/>
      <c r="F21" s="80"/>
      <c r="G21" s="80"/>
      <c r="H21" s="80"/>
      <c r="I21" s="80"/>
      <c r="J21" s="80"/>
      <c r="K21" s="80"/>
      <c r="L21" s="80"/>
      <c r="M21" s="80"/>
    </row>
    <row r="23" spans="1:13" x14ac:dyDescent="0.25">
      <c r="B23" s="95" t="str">
        <f>HYPERLINK("#'Factor List'!A1","Back to Factor List")</f>
        <v>Back to Factor List</v>
      </c>
    </row>
    <row r="24" spans="1:13" x14ac:dyDescent="0.25">
      <c r="B24" s="95" t="str">
        <f>HYPERLINK("#'Assumptions'!A1","Assumptions")</f>
        <v>Assumptions</v>
      </c>
    </row>
    <row r="26" spans="1:13" x14ac:dyDescent="0.25">
      <c r="A26" s="91" t="s">
        <v>703</v>
      </c>
      <c r="B26" s="91">
        <v>0</v>
      </c>
      <c r="C26" s="91">
        <v>1</v>
      </c>
      <c r="D26" s="91">
        <v>2</v>
      </c>
      <c r="E26" s="91">
        <v>3</v>
      </c>
      <c r="F26" s="91">
        <v>4</v>
      </c>
      <c r="G26" s="91">
        <v>5</v>
      </c>
      <c r="H26" s="91">
        <v>6</v>
      </c>
      <c r="I26" s="91">
        <v>7</v>
      </c>
      <c r="J26" s="91">
        <v>8</v>
      </c>
      <c r="K26" s="91">
        <v>9</v>
      </c>
      <c r="L26" s="91">
        <v>10</v>
      </c>
      <c r="M26" s="91">
        <v>11</v>
      </c>
    </row>
    <row r="27" spans="1:13" x14ac:dyDescent="0.25">
      <c r="A27" s="92">
        <v>55</v>
      </c>
      <c r="B27" s="94">
        <v>0.60899999999999999</v>
      </c>
      <c r="C27" s="94">
        <v>0.61199999999999999</v>
      </c>
      <c r="D27" s="94">
        <v>0.61399999999999999</v>
      </c>
      <c r="E27" s="94">
        <v>0.61599999999999999</v>
      </c>
      <c r="F27" s="94">
        <v>0.61799999999999999</v>
      </c>
      <c r="G27" s="94">
        <v>0.62</v>
      </c>
      <c r="H27" s="94">
        <v>0.623</v>
      </c>
      <c r="I27" s="94">
        <v>0.625</v>
      </c>
      <c r="J27" s="94">
        <v>0.627</v>
      </c>
      <c r="K27" s="94">
        <v>0.629</v>
      </c>
      <c r="L27" s="94">
        <v>0.63100000000000001</v>
      </c>
      <c r="M27" s="94">
        <v>0.63400000000000001</v>
      </c>
    </row>
    <row r="28" spans="1:13" x14ac:dyDescent="0.25">
      <c r="A28" s="92">
        <v>56</v>
      </c>
      <c r="B28" s="94">
        <v>0.63600000000000001</v>
      </c>
      <c r="C28" s="94">
        <v>0.63800000000000001</v>
      </c>
      <c r="D28" s="94">
        <v>0.64100000000000001</v>
      </c>
      <c r="E28" s="94">
        <v>0.64300000000000002</v>
      </c>
      <c r="F28" s="94">
        <v>0.64500000000000002</v>
      </c>
      <c r="G28" s="94">
        <v>0.64800000000000002</v>
      </c>
      <c r="H28" s="94">
        <v>0.65</v>
      </c>
      <c r="I28" s="94">
        <v>0.65300000000000002</v>
      </c>
      <c r="J28" s="94">
        <v>0.65500000000000003</v>
      </c>
      <c r="K28" s="94">
        <v>0.65700000000000003</v>
      </c>
      <c r="L28" s="94">
        <v>0.66</v>
      </c>
      <c r="M28" s="94">
        <v>0.66200000000000003</v>
      </c>
    </row>
    <row r="29" spans="1:13" x14ac:dyDescent="0.25">
      <c r="A29" s="92">
        <v>57</v>
      </c>
      <c r="B29" s="94">
        <v>0.66500000000000004</v>
      </c>
      <c r="C29" s="94">
        <v>0.66700000000000004</v>
      </c>
      <c r="D29" s="94">
        <v>0.67</v>
      </c>
      <c r="E29" s="94">
        <v>0.67200000000000004</v>
      </c>
      <c r="F29" s="94">
        <v>0.67500000000000004</v>
      </c>
      <c r="G29" s="94">
        <v>0.67700000000000005</v>
      </c>
      <c r="H29" s="94">
        <v>0.68</v>
      </c>
      <c r="I29" s="94">
        <v>0.68200000000000005</v>
      </c>
      <c r="J29" s="94">
        <v>0.68500000000000005</v>
      </c>
      <c r="K29" s="94">
        <v>0.68799999999999994</v>
      </c>
      <c r="L29" s="94">
        <v>0.69</v>
      </c>
      <c r="M29" s="94">
        <v>0.69299999999999995</v>
      </c>
    </row>
    <row r="30" spans="1:13" x14ac:dyDescent="0.25">
      <c r="A30" s="92">
        <v>58</v>
      </c>
      <c r="B30" s="94">
        <v>0.69499999999999995</v>
      </c>
      <c r="C30" s="94">
        <v>0.69799999999999995</v>
      </c>
      <c r="D30" s="94">
        <v>0.70099999999999996</v>
      </c>
      <c r="E30" s="94">
        <v>0.70399999999999996</v>
      </c>
      <c r="F30" s="94">
        <v>0.70599999999999996</v>
      </c>
      <c r="G30" s="94">
        <v>0.70899999999999996</v>
      </c>
      <c r="H30" s="94">
        <v>0.71199999999999997</v>
      </c>
      <c r="I30" s="94">
        <v>0.71499999999999997</v>
      </c>
      <c r="J30" s="94">
        <v>0.71799999999999997</v>
      </c>
      <c r="K30" s="94">
        <v>0.72</v>
      </c>
      <c r="L30" s="94">
        <v>0.72299999999999998</v>
      </c>
      <c r="M30" s="94">
        <v>0.72599999999999998</v>
      </c>
    </row>
    <row r="31" spans="1:13" x14ac:dyDescent="0.25">
      <c r="A31" s="92">
        <v>59</v>
      </c>
      <c r="B31" s="94">
        <v>0.72899999999999998</v>
      </c>
      <c r="C31" s="94">
        <v>0.73199999999999998</v>
      </c>
      <c r="D31" s="94">
        <v>0.73499999999999999</v>
      </c>
      <c r="E31" s="94">
        <v>0.73799999999999999</v>
      </c>
      <c r="F31" s="94">
        <v>0.74099999999999999</v>
      </c>
      <c r="G31" s="94">
        <v>0.74399999999999999</v>
      </c>
      <c r="H31" s="94">
        <v>0.747</v>
      </c>
      <c r="I31" s="94">
        <v>0.75</v>
      </c>
      <c r="J31" s="94">
        <v>0.753</v>
      </c>
      <c r="K31" s="94">
        <v>0.75600000000000001</v>
      </c>
      <c r="L31" s="94">
        <v>0.75900000000000001</v>
      </c>
      <c r="M31" s="94">
        <v>0.76200000000000001</v>
      </c>
    </row>
    <row r="32" spans="1:13" x14ac:dyDescent="0.25">
      <c r="A32" s="92">
        <v>60</v>
      </c>
      <c r="B32" s="94">
        <v>0.76500000000000001</v>
      </c>
      <c r="C32" s="94">
        <v>0.76800000000000002</v>
      </c>
      <c r="D32" s="94">
        <v>0.77100000000000002</v>
      </c>
      <c r="E32" s="94">
        <v>0.77400000000000002</v>
      </c>
      <c r="F32" s="94">
        <v>0.77800000000000002</v>
      </c>
      <c r="G32" s="94">
        <v>0.78100000000000003</v>
      </c>
      <c r="H32" s="94">
        <v>0.78400000000000003</v>
      </c>
      <c r="I32" s="94">
        <v>0.78800000000000003</v>
      </c>
      <c r="J32" s="94">
        <v>0.79100000000000004</v>
      </c>
      <c r="K32" s="94">
        <v>0.79400000000000004</v>
      </c>
      <c r="L32" s="94">
        <v>0.79700000000000004</v>
      </c>
      <c r="M32" s="94">
        <v>0.80100000000000005</v>
      </c>
    </row>
    <row r="33" spans="1:13" x14ac:dyDescent="0.25">
      <c r="A33" s="92">
        <v>61</v>
      </c>
      <c r="B33" s="94">
        <v>0.80400000000000005</v>
      </c>
      <c r="C33" s="94">
        <v>0.80700000000000005</v>
      </c>
      <c r="D33" s="94">
        <v>0.81100000000000005</v>
      </c>
      <c r="E33" s="94">
        <v>0.81499999999999995</v>
      </c>
      <c r="F33" s="94">
        <v>0.81799999999999995</v>
      </c>
      <c r="G33" s="94">
        <v>0.82199999999999995</v>
      </c>
      <c r="H33" s="94">
        <v>0.82499999999999996</v>
      </c>
      <c r="I33" s="94">
        <v>0.82899999999999996</v>
      </c>
      <c r="J33" s="94">
        <v>0.83199999999999996</v>
      </c>
      <c r="K33" s="94">
        <v>0.83599999999999997</v>
      </c>
      <c r="L33" s="94">
        <v>0.83899999999999997</v>
      </c>
      <c r="M33" s="94">
        <v>0.84299999999999997</v>
      </c>
    </row>
    <row r="34" spans="1:13" x14ac:dyDescent="0.25">
      <c r="A34" s="92">
        <v>62</v>
      </c>
      <c r="B34" s="94">
        <v>0.84599999999999997</v>
      </c>
      <c r="C34" s="94">
        <v>0.85</v>
      </c>
      <c r="D34" s="94">
        <v>0.85399999999999998</v>
      </c>
      <c r="E34" s="94">
        <v>0.85799999999999998</v>
      </c>
      <c r="F34" s="94">
        <v>0.86199999999999999</v>
      </c>
      <c r="G34" s="94">
        <v>0.86599999999999999</v>
      </c>
      <c r="H34" s="94">
        <v>0.87</v>
      </c>
      <c r="I34" s="94">
        <v>0.874</v>
      </c>
      <c r="J34" s="94">
        <v>0.877</v>
      </c>
      <c r="K34" s="94">
        <v>0.88100000000000001</v>
      </c>
      <c r="L34" s="94">
        <v>0.88500000000000001</v>
      </c>
      <c r="M34" s="94">
        <v>0.88900000000000001</v>
      </c>
    </row>
    <row r="35" spans="1:13" x14ac:dyDescent="0.25">
      <c r="A35" s="92">
        <v>63</v>
      </c>
      <c r="B35" s="94">
        <v>0.89300000000000002</v>
      </c>
      <c r="C35" s="94">
        <v>0.89700000000000002</v>
      </c>
      <c r="D35" s="94">
        <v>0.90200000000000002</v>
      </c>
      <c r="E35" s="94">
        <v>0.90600000000000003</v>
      </c>
      <c r="F35" s="94">
        <v>0.91</v>
      </c>
      <c r="G35" s="94">
        <v>0.91400000000000003</v>
      </c>
      <c r="H35" s="94">
        <v>0.91800000000000004</v>
      </c>
      <c r="I35" s="94">
        <v>0.92300000000000004</v>
      </c>
      <c r="J35" s="94">
        <v>0.92700000000000005</v>
      </c>
      <c r="K35" s="94">
        <v>0.93100000000000005</v>
      </c>
      <c r="L35" s="94">
        <v>0.93500000000000005</v>
      </c>
      <c r="M35" s="94">
        <v>0.94</v>
      </c>
    </row>
    <row r="36" spans="1:13" x14ac:dyDescent="0.25">
      <c r="A36" s="92">
        <v>64</v>
      </c>
      <c r="B36" s="94">
        <v>0.94399999999999995</v>
      </c>
      <c r="C36" s="94">
        <v>0.94899999999999995</v>
      </c>
      <c r="D36" s="94">
        <v>0.95299999999999996</v>
      </c>
      <c r="E36" s="94">
        <v>0.95799999999999996</v>
      </c>
      <c r="F36" s="94">
        <v>0.96299999999999997</v>
      </c>
      <c r="G36" s="94">
        <v>0.96699999999999997</v>
      </c>
      <c r="H36" s="94">
        <v>0.97199999999999998</v>
      </c>
      <c r="I36" s="94">
        <v>0.97699999999999998</v>
      </c>
      <c r="J36" s="94">
        <v>0.98099999999999998</v>
      </c>
      <c r="K36" s="94">
        <v>0.98599999999999999</v>
      </c>
      <c r="L36" s="94">
        <v>0.99099999999999999</v>
      </c>
      <c r="M36" s="94">
        <v>0.995</v>
      </c>
    </row>
    <row r="37" spans="1:13" x14ac:dyDescent="0.25">
      <c r="A37" s="92">
        <v>65</v>
      </c>
      <c r="B37" s="94">
        <v>1</v>
      </c>
      <c r="C37" s="94"/>
      <c r="D37" s="94"/>
      <c r="E37" s="94"/>
      <c r="F37" s="94"/>
      <c r="G37" s="94"/>
      <c r="H37" s="94"/>
      <c r="I37" s="94"/>
      <c r="J37" s="94"/>
      <c r="K37" s="94"/>
      <c r="L37" s="94"/>
      <c r="M37" s="94"/>
    </row>
    <row r="38" spans="1:13" x14ac:dyDescent="0.25">
      <c r="A38"/>
      <c r="B38"/>
    </row>
    <row r="39" spans="1:13" x14ac:dyDescent="0.25">
      <c r="A39"/>
      <c r="B39"/>
    </row>
    <row r="40" spans="1:13" x14ac:dyDescent="0.25">
      <c r="A40"/>
      <c r="B40"/>
    </row>
    <row r="41" spans="1:13" x14ac:dyDescent="0.25">
      <c r="A41"/>
      <c r="B41"/>
    </row>
    <row r="42" spans="1:13" x14ac:dyDescent="0.25">
      <c r="A42"/>
      <c r="B42"/>
    </row>
    <row r="43" spans="1:13" x14ac:dyDescent="0.25">
      <c r="A43"/>
      <c r="B43"/>
    </row>
    <row r="44" spans="1:13" ht="39.6" customHeight="1" x14ac:dyDescent="0.25">
      <c r="A44"/>
      <c r="B44"/>
    </row>
    <row r="45" spans="1:13" x14ac:dyDescent="0.25">
      <c r="A45"/>
      <c r="B45"/>
    </row>
    <row r="46" spans="1:13" ht="27.6" customHeight="1" x14ac:dyDescent="0.25">
      <c r="A46"/>
      <c r="B46"/>
    </row>
    <row r="47" spans="1:13" x14ac:dyDescent="0.25">
      <c r="A47"/>
      <c r="B47"/>
    </row>
    <row r="48" spans="1:13"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E1LDS+UZx+Nr6wrMKHDHnFA5gYFlP7T58IAOlFBV3sjE2US+QFrVdPKZgr0LROd28TZCiqGs3lHnwQOLCoqz4Q==" saltValue="khFYtOBBlLha5Xag9fgwMQ==" spinCount="100000" sheet="1" objects="1" scenarios="1"/>
  <conditionalFormatting sqref="A6:A16">
    <cfRule type="expression" dxfId="547" priority="19" stopIfTrue="1">
      <formula>MOD(ROW(),2)=0</formula>
    </cfRule>
    <cfRule type="expression" dxfId="546" priority="20" stopIfTrue="1">
      <formula>MOD(ROW(),2)&lt;&gt;0</formula>
    </cfRule>
  </conditionalFormatting>
  <conditionalFormatting sqref="B6:M16 B26:M37 C17:M21">
    <cfRule type="expression" dxfId="545" priority="21" stopIfTrue="1">
      <formula>MOD(ROW(),2)=0</formula>
    </cfRule>
    <cfRule type="expression" dxfId="544" priority="22" stopIfTrue="1">
      <formula>MOD(ROW(),2)&lt;&gt;0</formula>
    </cfRule>
  </conditionalFormatting>
  <conditionalFormatting sqref="A17:A20">
    <cfRule type="expression" dxfId="543" priority="11" stopIfTrue="1">
      <formula>MOD(ROW(),2)=0</formula>
    </cfRule>
    <cfRule type="expression" dxfId="542" priority="12" stopIfTrue="1">
      <formula>MOD(ROW(),2)&lt;&gt;0</formula>
    </cfRule>
  </conditionalFormatting>
  <conditionalFormatting sqref="B17:B21">
    <cfRule type="expression" dxfId="541" priority="13" stopIfTrue="1">
      <formula>MOD(ROW(),2)=0</formula>
    </cfRule>
    <cfRule type="expression" dxfId="540" priority="14" stopIfTrue="1">
      <formula>MOD(ROW(),2)&lt;&gt;0</formula>
    </cfRule>
  </conditionalFormatting>
  <conditionalFormatting sqref="A26:A37">
    <cfRule type="expression" dxfId="539" priority="7" stopIfTrue="1">
      <formula>MOD(ROW(),2)=0</formula>
    </cfRule>
    <cfRule type="expression" dxfId="538" priority="8" stopIfTrue="1">
      <formula>MOD(ROW(),2)&lt;&gt;0</formula>
    </cfRule>
  </conditionalFormatting>
  <conditionalFormatting sqref="A21">
    <cfRule type="expression" dxfId="537" priority="3" stopIfTrue="1">
      <formula>MOD(ROW(),2)=0</formula>
    </cfRule>
    <cfRule type="expression" dxfId="53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92"/>
  <dimension ref="A1:M65"/>
  <sheetViews>
    <sheetView showGridLines="0" zoomScale="85" zoomScaleNormal="85" workbookViewId="0">
      <selection activeCell="C48" sqref="C48"/>
    </sheetView>
  </sheetViews>
  <sheetFormatPr defaultColWidth="10" defaultRowHeight="13.2" x14ac:dyDescent="0.25"/>
  <cols>
    <col min="1" max="1" width="31.88671875" style="27" customWidth="1"/>
    <col min="2" max="13" width="22.88671875" style="27" customWidth="1"/>
    <col min="14" max="16384" width="10" style="27"/>
  </cols>
  <sheetData>
    <row r="1" spans="1:13" ht="21" x14ac:dyDescent="0.4">
      <c r="A1" s="40" t="s">
        <v>0</v>
      </c>
      <c r="B1" s="41"/>
      <c r="C1" s="41"/>
      <c r="D1" s="41"/>
      <c r="E1" s="41"/>
      <c r="F1" s="41"/>
      <c r="G1" s="41"/>
      <c r="H1" s="41"/>
      <c r="I1" s="41"/>
    </row>
    <row r="2" spans="1:13" ht="15.6" x14ac:dyDescent="0.3">
      <c r="A2" s="42" t="str">
        <f>IF(title="&gt; Enter workbook title here","Enter workbook title in Cover sheet",title)</f>
        <v>Fire_S - Consolidated Factor Spreadsheet</v>
      </c>
      <c r="B2" s="43"/>
      <c r="C2" s="43"/>
      <c r="D2" s="43"/>
      <c r="E2" s="43"/>
      <c r="F2" s="43"/>
      <c r="G2" s="43"/>
      <c r="H2" s="43"/>
      <c r="I2" s="43"/>
    </row>
    <row r="3" spans="1:13" ht="15.6" x14ac:dyDescent="0.3">
      <c r="A3" s="44" t="str">
        <f>TABLE_FACTOR_TYPE&amp;" - x-"&amp;TABLE_SERIES_NUMBER</f>
        <v>ERF - x-402</v>
      </c>
      <c r="B3" s="43"/>
      <c r="C3" s="43"/>
      <c r="D3" s="43"/>
      <c r="E3" s="43"/>
      <c r="F3" s="43"/>
      <c r="G3" s="43"/>
      <c r="H3" s="43"/>
      <c r="I3" s="43"/>
    </row>
    <row r="4" spans="1:13" x14ac:dyDescent="0.25">
      <c r="A4" s="45"/>
    </row>
    <row r="6" spans="1:13" x14ac:dyDescent="0.25">
      <c r="A6" s="77" t="s">
        <v>573</v>
      </c>
      <c r="B6" s="79" t="s">
        <v>574</v>
      </c>
      <c r="C6" s="79"/>
      <c r="D6" s="79"/>
      <c r="E6" s="79"/>
      <c r="F6" s="79"/>
      <c r="G6" s="79"/>
      <c r="H6" s="79"/>
      <c r="I6" s="79"/>
      <c r="J6" s="79"/>
      <c r="K6" s="79"/>
      <c r="L6" s="79"/>
      <c r="M6" s="79"/>
    </row>
    <row r="7" spans="1:13" x14ac:dyDescent="0.25">
      <c r="A7" s="78" t="s">
        <v>575</v>
      </c>
      <c r="B7" s="80" t="s">
        <v>82</v>
      </c>
      <c r="C7" s="80"/>
      <c r="D7" s="80"/>
      <c r="E7" s="80"/>
      <c r="F7" s="80"/>
      <c r="G7" s="80"/>
      <c r="H7" s="80"/>
      <c r="I7" s="80"/>
      <c r="J7" s="80"/>
      <c r="K7" s="80"/>
      <c r="L7" s="80"/>
      <c r="M7" s="80"/>
    </row>
    <row r="8" spans="1:13" x14ac:dyDescent="0.25">
      <c r="A8" s="78" t="s">
        <v>285</v>
      </c>
      <c r="B8" s="80">
        <v>2015</v>
      </c>
      <c r="C8" s="80"/>
      <c r="D8" s="80"/>
      <c r="E8" s="80"/>
      <c r="F8" s="80"/>
      <c r="G8" s="80"/>
      <c r="H8" s="80"/>
      <c r="I8" s="80"/>
      <c r="J8" s="80"/>
      <c r="K8" s="80"/>
      <c r="L8" s="80"/>
      <c r="M8" s="80"/>
    </row>
    <row r="9" spans="1:13" x14ac:dyDescent="0.25">
      <c r="A9" s="78" t="s">
        <v>286</v>
      </c>
      <c r="B9" s="80" t="s">
        <v>455</v>
      </c>
      <c r="C9" s="80"/>
      <c r="D9" s="80"/>
      <c r="E9" s="80"/>
      <c r="F9" s="80"/>
      <c r="G9" s="80"/>
      <c r="H9" s="80"/>
      <c r="I9" s="80"/>
      <c r="J9" s="80"/>
      <c r="K9" s="80"/>
      <c r="L9" s="80"/>
      <c r="M9" s="80"/>
    </row>
    <row r="10" spans="1:13" x14ac:dyDescent="0.25">
      <c r="A10" s="78" t="s">
        <v>6</v>
      </c>
      <c r="B10" s="80" t="s">
        <v>460</v>
      </c>
      <c r="C10" s="80"/>
      <c r="D10" s="80"/>
      <c r="E10" s="80"/>
      <c r="F10" s="80"/>
      <c r="G10" s="80"/>
      <c r="H10" s="80"/>
      <c r="I10" s="80"/>
      <c r="J10" s="80"/>
      <c r="K10" s="80"/>
      <c r="L10" s="80"/>
      <c r="M10" s="80"/>
    </row>
    <row r="11" spans="1:13" x14ac:dyDescent="0.25">
      <c r="A11" s="78" t="s">
        <v>287</v>
      </c>
      <c r="B11" s="80" t="s">
        <v>422</v>
      </c>
      <c r="C11" s="80"/>
      <c r="D11" s="80"/>
      <c r="E11" s="80"/>
      <c r="F11" s="80"/>
      <c r="G11" s="80"/>
      <c r="H11" s="80"/>
      <c r="I11" s="80"/>
      <c r="J11" s="80"/>
      <c r="K11" s="80"/>
      <c r="L11" s="80"/>
      <c r="M11" s="80"/>
    </row>
    <row r="12" spans="1:13" x14ac:dyDescent="0.25">
      <c r="A12" s="78" t="s">
        <v>288</v>
      </c>
      <c r="B12" s="80" t="s">
        <v>461</v>
      </c>
      <c r="C12" s="80"/>
      <c r="D12" s="80"/>
      <c r="E12" s="80"/>
      <c r="F12" s="80"/>
      <c r="G12" s="80"/>
      <c r="H12" s="80"/>
      <c r="I12" s="80"/>
      <c r="J12" s="80"/>
      <c r="K12" s="80"/>
      <c r="L12" s="80"/>
      <c r="M12" s="80"/>
    </row>
    <row r="13" spans="1:13" hidden="1" x14ac:dyDescent="0.25">
      <c r="A13" s="78" t="s">
        <v>582</v>
      </c>
      <c r="B13" s="80">
        <v>0</v>
      </c>
      <c r="C13" s="80"/>
      <c r="D13" s="80"/>
      <c r="E13" s="80"/>
      <c r="F13" s="80"/>
      <c r="G13" s="80"/>
      <c r="H13" s="80"/>
      <c r="I13" s="80"/>
      <c r="J13" s="80"/>
      <c r="K13" s="80"/>
      <c r="L13" s="80"/>
      <c r="M13" s="80"/>
    </row>
    <row r="14" spans="1:13" hidden="1" x14ac:dyDescent="0.25">
      <c r="A14" s="78" t="s">
        <v>290</v>
      </c>
      <c r="B14" s="80">
        <v>402</v>
      </c>
      <c r="C14" s="80"/>
      <c r="D14" s="80"/>
      <c r="E14" s="80"/>
      <c r="F14" s="80"/>
      <c r="G14" s="80"/>
      <c r="H14" s="80"/>
      <c r="I14" s="80"/>
      <c r="J14" s="80"/>
      <c r="K14" s="80"/>
      <c r="L14" s="80"/>
      <c r="M14" s="80"/>
    </row>
    <row r="15" spans="1:13" x14ac:dyDescent="0.25">
      <c r="A15" s="78" t="s">
        <v>585</v>
      </c>
      <c r="B15" s="80" t="s">
        <v>462</v>
      </c>
      <c r="C15" s="80"/>
      <c r="D15" s="80"/>
      <c r="E15" s="80"/>
      <c r="F15" s="80"/>
      <c r="G15" s="80"/>
      <c r="H15" s="80"/>
      <c r="I15" s="80"/>
      <c r="J15" s="80"/>
      <c r="K15" s="80"/>
      <c r="L15" s="80"/>
      <c r="M15" s="80"/>
    </row>
    <row r="16" spans="1:13" x14ac:dyDescent="0.25">
      <c r="A16" s="78" t="s">
        <v>292</v>
      </c>
      <c r="B16" s="80">
        <v>2.1</v>
      </c>
      <c r="C16" s="80"/>
      <c r="D16" s="80"/>
      <c r="E16" s="80"/>
      <c r="F16" s="80"/>
      <c r="G16" s="80"/>
      <c r="H16" s="80"/>
      <c r="I16" s="80"/>
      <c r="J16" s="80"/>
      <c r="K16" s="80"/>
      <c r="L16" s="80"/>
      <c r="M16" s="80"/>
    </row>
    <row r="17" spans="1:13" ht="39.6" x14ac:dyDescent="0.25">
      <c r="A17" s="84" t="s">
        <v>657</v>
      </c>
      <c r="B17" s="85" t="s">
        <v>463</v>
      </c>
      <c r="C17" s="80"/>
      <c r="D17" s="80"/>
      <c r="E17" s="80"/>
      <c r="F17" s="80"/>
      <c r="G17" s="80"/>
      <c r="H17" s="80"/>
      <c r="I17" s="80"/>
      <c r="J17" s="80"/>
      <c r="K17" s="80"/>
      <c r="L17" s="80"/>
      <c r="M17" s="80"/>
    </row>
    <row r="18" spans="1:13" x14ac:dyDescent="0.25">
      <c r="A18" s="84" t="s">
        <v>589</v>
      </c>
      <c r="B18" s="86">
        <v>45106</v>
      </c>
      <c r="C18" s="80"/>
      <c r="D18" s="80"/>
      <c r="E18" s="80"/>
      <c r="F18" s="80"/>
      <c r="G18" s="80"/>
      <c r="H18" s="80"/>
      <c r="I18" s="80"/>
      <c r="J18" s="80"/>
      <c r="K18" s="80"/>
      <c r="L18" s="80"/>
      <c r="M18" s="80"/>
    </row>
    <row r="19" spans="1:13" x14ac:dyDescent="0.25">
      <c r="A19" s="84" t="s">
        <v>295</v>
      </c>
      <c r="B19" s="86">
        <v>45110</v>
      </c>
      <c r="C19" s="80"/>
      <c r="D19" s="80"/>
      <c r="E19" s="80"/>
      <c r="F19" s="80"/>
      <c r="G19" s="80"/>
      <c r="H19" s="80"/>
      <c r="I19" s="80"/>
      <c r="J19" s="80"/>
      <c r="K19" s="80"/>
      <c r="L19" s="80"/>
      <c r="M19" s="80"/>
    </row>
    <row r="20" spans="1:13" x14ac:dyDescent="0.25">
      <c r="A20" s="84" t="s">
        <v>297</v>
      </c>
      <c r="B20" s="85" t="s">
        <v>310</v>
      </c>
      <c r="C20" s="80"/>
      <c r="D20" s="80"/>
      <c r="E20" s="80"/>
      <c r="F20" s="80"/>
      <c r="G20" s="80"/>
      <c r="H20" s="80"/>
      <c r="I20" s="80"/>
      <c r="J20" s="80"/>
      <c r="K20" s="80"/>
      <c r="L20" s="80"/>
      <c r="M20" s="80"/>
    </row>
    <row r="21" spans="1:13" x14ac:dyDescent="0.25">
      <c r="A21" s="168" t="s">
        <v>658</v>
      </c>
      <c r="B21" s="85" t="s">
        <v>309</v>
      </c>
      <c r="C21" s="80"/>
      <c r="D21" s="80"/>
      <c r="E21" s="80"/>
      <c r="F21" s="80"/>
      <c r="G21" s="80"/>
      <c r="H21" s="80"/>
      <c r="I21" s="80"/>
      <c r="J21" s="80"/>
      <c r="K21" s="80"/>
      <c r="L21" s="80"/>
      <c r="M21" s="80"/>
    </row>
    <row r="23" spans="1:13" x14ac:dyDescent="0.25">
      <c r="B23" s="95" t="str">
        <f>HYPERLINK("#'Factor List'!A1","Back to Factor List")</f>
        <v>Back to Factor List</v>
      </c>
    </row>
    <row r="24" spans="1:13" x14ac:dyDescent="0.25">
      <c r="B24" s="95" t="str">
        <f>HYPERLINK("#'Assumptions'!A1","Assumptions")</f>
        <v>Assumptions</v>
      </c>
    </row>
    <row r="26" spans="1:13" x14ac:dyDescent="0.25">
      <c r="A26" s="91" t="s">
        <v>704</v>
      </c>
      <c r="B26" s="91">
        <v>0</v>
      </c>
      <c r="C26" s="91">
        <v>1</v>
      </c>
      <c r="D26" s="91">
        <v>2</v>
      </c>
      <c r="E26" s="91">
        <v>3</v>
      </c>
      <c r="F26" s="91">
        <v>4</v>
      </c>
      <c r="G26" s="91">
        <v>5</v>
      </c>
      <c r="H26" s="91">
        <v>6</v>
      </c>
      <c r="I26" s="91">
        <v>7</v>
      </c>
      <c r="J26" s="91">
        <v>8</v>
      </c>
      <c r="K26" s="91">
        <v>9</v>
      </c>
      <c r="L26" s="91">
        <v>10</v>
      </c>
      <c r="M26" s="91">
        <v>11</v>
      </c>
    </row>
    <row r="27" spans="1:13" x14ac:dyDescent="0.25">
      <c r="A27" s="92">
        <v>5</v>
      </c>
      <c r="B27" s="94">
        <v>0.86599999999999999</v>
      </c>
      <c r="C27" s="94"/>
      <c r="D27" s="94"/>
      <c r="E27" s="94"/>
      <c r="F27" s="94"/>
      <c r="G27" s="94"/>
      <c r="H27" s="94"/>
      <c r="I27" s="94"/>
      <c r="J27" s="94"/>
      <c r="K27" s="94"/>
      <c r="L27" s="94"/>
      <c r="M27" s="94"/>
    </row>
    <row r="28" spans="1:13" x14ac:dyDescent="0.25">
      <c r="A28" s="92">
        <v>4</v>
      </c>
      <c r="B28" s="94">
        <v>0.88900000000000001</v>
      </c>
      <c r="C28" s="94">
        <v>0.88700000000000001</v>
      </c>
      <c r="D28" s="94">
        <v>0.88500000000000001</v>
      </c>
      <c r="E28" s="94">
        <v>0.88300000000000001</v>
      </c>
      <c r="F28" s="94">
        <v>0.88100000000000001</v>
      </c>
      <c r="G28" s="94">
        <v>0.88</v>
      </c>
      <c r="H28" s="94">
        <v>0.878</v>
      </c>
      <c r="I28" s="94">
        <v>0.876</v>
      </c>
      <c r="J28" s="94">
        <v>0.874</v>
      </c>
      <c r="K28" s="94">
        <v>0.872</v>
      </c>
      <c r="L28" s="94">
        <v>0.87</v>
      </c>
      <c r="M28" s="94">
        <v>0.86799999999999999</v>
      </c>
    </row>
    <row r="29" spans="1:13" x14ac:dyDescent="0.25">
      <c r="A29" s="92">
        <v>3</v>
      </c>
      <c r="B29" s="94">
        <v>0.91400000000000003</v>
      </c>
      <c r="C29" s="94">
        <v>0.91200000000000003</v>
      </c>
      <c r="D29" s="94">
        <v>0.91</v>
      </c>
      <c r="E29" s="94">
        <v>0.90700000000000003</v>
      </c>
      <c r="F29" s="94">
        <v>0.90500000000000003</v>
      </c>
      <c r="G29" s="94">
        <v>0.90300000000000002</v>
      </c>
      <c r="H29" s="94">
        <v>0.90100000000000002</v>
      </c>
      <c r="I29" s="94">
        <v>0.89900000000000002</v>
      </c>
      <c r="J29" s="94">
        <v>0.89700000000000002</v>
      </c>
      <c r="K29" s="94">
        <v>0.89500000000000002</v>
      </c>
      <c r="L29" s="94">
        <v>0.89300000000000002</v>
      </c>
      <c r="M29" s="94">
        <v>0.89100000000000001</v>
      </c>
    </row>
    <row r="30" spans="1:13" x14ac:dyDescent="0.25">
      <c r="A30" s="92">
        <v>2</v>
      </c>
      <c r="B30" s="94">
        <v>0.94</v>
      </c>
      <c r="C30" s="94">
        <v>0.93799999999999994</v>
      </c>
      <c r="D30" s="94">
        <v>0.93600000000000005</v>
      </c>
      <c r="E30" s="94">
        <v>0.93400000000000005</v>
      </c>
      <c r="F30" s="94">
        <v>0.93100000000000005</v>
      </c>
      <c r="G30" s="94">
        <v>0.92900000000000005</v>
      </c>
      <c r="H30" s="94">
        <v>0.92700000000000005</v>
      </c>
      <c r="I30" s="94">
        <v>0.92500000000000004</v>
      </c>
      <c r="J30" s="94">
        <v>0.92200000000000004</v>
      </c>
      <c r="K30" s="94">
        <v>0.92</v>
      </c>
      <c r="L30" s="94">
        <v>0.91800000000000004</v>
      </c>
      <c r="M30" s="94">
        <v>0.91600000000000004</v>
      </c>
    </row>
    <row r="31" spans="1:13" x14ac:dyDescent="0.25">
      <c r="A31" s="92">
        <v>1</v>
      </c>
      <c r="B31" s="94">
        <v>0.96899999999999997</v>
      </c>
      <c r="C31" s="94">
        <v>0.96699999999999997</v>
      </c>
      <c r="D31" s="94">
        <v>0.96399999999999997</v>
      </c>
      <c r="E31" s="94">
        <v>0.96199999999999997</v>
      </c>
      <c r="F31" s="94">
        <v>0.95899999999999996</v>
      </c>
      <c r="G31" s="94">
        <v>0.95699999999999996</v>
      </c>
      <c r="H31" s="94">
        <v>0.95499999999999996</v>
      </c>
      <c r="I31" s="94">
        <v>0.95199999999999996</v>
      </c>
      <c r="J31" s="94">
        <v>0.95</v>
      </c>
      <c r="K31" s="94">
        <v>0.94699999999999995</v>
      </c>
      <c r="L31" s="94">
        <v>0.94499999999999995</v>
      </c>
      <c r="M31" s="94">
        <v>0.94299999999999995</v>
      </c>
    </row>
    <row r="32" spans="1:13" x14ac:dyDescent="0.25">
      <c r="A32" s="92">
        <v>0</v>
      </c>
      <c r="B32" s="94">
        <v>1</v>
      </c>
      <c r="C32" s="94">
        <v>0.997</v>
      </c>
      <c r="D32" s="94">
        <v>0.995</v>
      </c>
      <c r="E32" s="94">
        <v>0.99199999999999999</v>
      </c>
      <c r="F32" s="94">
        <v>0.99</v>
      </c>
      <c r="G32" s="94">
        <v>0.98699999999999999</v>
      </c>
      <c r="H32" s="94">
        <v>0.98399999999999999</v>
      </c>
      <c r="I32" s="94">
        <v>0.98199999999999998</v>
      </c>
      <c r="J32" s="94">
        <v>0.97899999999999998</v>
      </c>
      <c r="K32" s="94">
        <v>0.97699999999999998</v>
      </c>
      <c r="L32" s="94">
        <v>0.97399999999999998</v>
      </c>
      <c r="M32" s="94">
        <v>0.97099999999999997</v>
      </c>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x14ac:dyDescent="0.25">
      <c r="A38"/>
      <c r="B38"/>
    </row>
    <row r="39" spans="1:2" x14ac:dyDescent="0.25">
      <c r="A39"/>
      <c r="B39"/>
    </row>
    <row r="40" spans="1:2" x14ac:dyDescent="0.25">
      <c r="A40"/>
      <c r="B40"/>
    </row>
    <row r="41" spans="1:2" x14ac:dyDescent="0.25">
      <c r="A41"/>
      <c r="B41"/>
    </row>
    <row r="42" spans="1:2" x14ac:dyDescent="0.25">
      <c r="A42"/>
      <c r="B42"/>
    </row>
    <row r="43" spans="1:2" x14ac:dyDescent="0.25">
      <c r="A43"/>
      <c r="B43"/>
    </row>
    <row r="44" spans="1:2" ht="39.6" customHeight="1" x14ac:dyDescent="0.25">
      <c r="A44"/>
      <c r="B44"/>
    </row>
    <row r="45" spans="1:2" x14ac:dyDescent="0.25">
      <c r="A45"/>
      <c r="B45"/>
    </row>
    <row r="46" spans="1:2" ht="27.6" customHeight="1"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oIRuyCT38TFkZQW7JLaldrHLwUoApL775CfShHWoVg0j2Ls0L8DLZMlfxM5PkfvBJMf68M9RUjecBM4EYZ9fg==" saltValue="f1QgpUjEqf9RxdRRNtf4BQ==" spinCount="100000" sheet="1" objects="1" scenarios="1"/>
  <conditionalFormatting sqref="A6:A16">
    <cfRule type="expression" dxfId="535" priority="19" stopIfTrue="1">
      <formula>MOD(ROW(),2)=0</formula>
    </cfRule>
    <cfRule type="expression" dxfId="534" priority="20" stopIfTrue="1">
      <formula>MOD(ROW(),2)&lt;&gt;0</formula>
    </cfRule>
  </conditionalFormatting>
  <conditionalFormatting sqref="B6:M16 B26:M32 C17:M21">
    <cfRule type="expression" dxfId="533" priority="21" stopIfTrue="1">
      <formula>MOD(ROW(),2)=0</formula>
    </cfRule>
    <cfRule type="expression" dxfId="532" priority="22" stopIfTrue="1">
      <formula>MOD(ROW(),2)&lt;&gt;0</formula>
    </cfRule>
  </conditionalFormatting>
  <conditionalFormatting sqref="A17:A20">
    <cfRule type="expression" dxfId="531" priority="11" stopIfTrue="1">
      <formula>MOD(ROW(),2)=0</formula>
    </cfRule>
    <cfRule type="expression" dxfId="530" priority="12" stopIfTrue="1">
      <formula>MOD(ROW(),2)&lt;&gt;0</formula>
    </cfRule>
  </conditionalFormatting>
  <conditionalFormatting sqref="B17:B21">
    <cfRule type="expression" dxfId="529" priority="13" stopIfTrue="1">
      <formula>MOD(ROW(),2)=0</formula>
    </cfRule>
    <cfRule type="expression" dxfId="528" priority="14" stopIfTrue="1">
      <formula>MOD(ROW(),2)&lt;&gt;0</formula>
    </cfRule>
  </conditionalFormatting>
  <conditionalFormatting sqref="A26:A32">
    <cfRule type="expression" dxfId="527" priority="7" stopIfTrue="1">
      <formula>MOD(ROW(),2)=0</formula>
    </cfRule>
    <cfRule type="expression" dxfId="526" priority="8" stopIfTrue="1">
      <formula>MOD(ROW(),2)&lt;&gt;0</formula>
    </cfRule>
  </conditionalFormatting>
  <conditionalFormatting sqref="A21">
    <cfRule type="expression" dxfId="525" priority="3" stopIfTrue="1">
      <formula>MOD(ROW(),2)=0</formula>
    </cfRule>
    <cfRule type="expression" dxfId="52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93"/>
  <dimension ref="A1:M65"/>
  <sheetViews>
    <sheetView showGridLines="0" zoomScale="85" zoomScaleNormal="85" workbookViewId="0">
      <selection activeCell="B22" sqref="B22"/>
    </sheetView>
  </sheetViews>
  <sheetFormatPr defaultColWidth="10" defaultRowHeight="13.2" x14ac:dyDescent="0.25"/>
  <cols>
    <col min="1" max="1" width="31.88671875" style="27" customWidth="1"/>
    <col min="2" max="13" width="22.88671875" style="27" customWidth="1"/>
    <col min="14" max="16384" width="10" style="27"/>
  </cols>
  <sheetData>
    <row r="1" spans="1:13" ht="21" x14ac:dyDescent="0.4">
      <c r="A1" s="40" t="s">
        <v>0</v>
      </c>
      <c r="B1" s="41"/>
      <c r="C1" s="41"/>
      <c r="D1" s="41"/>
      <c r="E1" s="41"/>
      <c r="F1" s="41"/>
      <c r="G1" s="41"/>
      <c r="H1" s="41"/>
      <c r="I1" s="41"/>
    </row>
    <row r="2" spans="1:13" ht="15.6" x14ac:dyDescent="0.3">
      <c r="A2" s="42" t="str">
        <f>IF(title="&gt; Enter workbook title here","Enter workbook title in Cover sheet",title)</f>
        <v>Fire_S - Consolidated Factor Spreadsheet</v>
      </c>
      <c r="B2" s="43"/>
      <c r="C2" s="43"/>
      <c r="D2" s="43"/>
      <c r="E2" s="43"/>
      <c r="F2" s="43"/>
      <c r="G2" s="43"/>
      <c r="H2" s="43"/>
      <c r="I2" s="43"/>
    </row>
    <row r="3" spans="1:13" ht="15.6" x14ac:dyDescent="0.3">
      <c r="A3" s="44" t="str">
        <f>TABLE_FACTOR_TYPE&amp;" - x-"&amp;TABLE_SERIES_NUMBER</f>
        <v>ERF - x-403</v>
      </c>
      <c r="B3" s="43"/>
      <c r="C3" s="43"/>
      <c r="D3" s="43"/>
      <c r="E3" s="43"/>
      <c r="F3" s="43"/>
      <c r="G3" s="43"/>
      <c r="H3" s="43"/>
      <c r="I3" s="43"/>
    </row>
    <row r="4" spans="1:13" x14ac:dyDescent="0.25">
      <c r="A4" s="45"/>
    </row>
    <row r="6" spans="1:13" x14ac:dyDescent="0.25">
      <c r="A6" s="77" t="s">
        <v>573</v>
      </c>
      <c r="B6" s="79" t="s">
        <v>574</v>
      </c>
      <c r="C6" s="79"/>
      <c r="D6" s="79"/>
      <c r="E6" s="79"/>
      <c r="F6" s="79"/>
      <c r="G6" s="79"/>
      <c r="H6" s="79"/>
      <c r="I6" s="79"/>
      <c r="J6" s="79"/>
      <c r="K6" s="79"/>
      <c r="L6" s="79"/>
      <c r="M6" s="79"/>
    </row>
    <row r="7" spans="1:13" x14ac:dyDescent="0.25">
      <c r="A7" s="78" t="s">
        <v>575</v>
      </c>
      <c r="B7" s="80" t="s">
        <v>82</v>
      </c>
      <c r="C7" s="80"/>
      <c r="D7" s="80"/>
      <c r="E7" s="80"/>
      <c r="F7" s="80"/>
      <c r="G7" s="80"/>
      <c r="H7" s="80"/>
      <c r="I7" s="80"/>
      <c r="J7" s="80"/>
      <c r="K7" s="80"/>
      <c r="L7" s="80"/>
      <c r="M7" s="80"/>
    </row>
    <row r="8" spans="1:13" x14ac:dyDescent="0.25">
      <c r="A8" s="78" t="s">
        <v>285</v>
      </c>
      <c r="B8" s="80">
        <v>2015</v>
      </c>
      <c r="C8" s="80"/>
      <c r="D8" s="80"/>
      <c r="E8" s="80"/>
      <c r="F8" s="80"/>
      <c r="G8" s="80"/>
      <c r="H8" s="80"/>
      <c r="I8" s="80"/>
      <c r="J8" s="80"/>
      <c r="K8" s="80"/>
      <c r="L8" s="80"/>
      <c r="M8" s="80"/>
    </row>
    <row r="9" spans="1:13" x14ac:dyDescent="0.25">
      <c r="A9" s="78" t="s">
        <v>286</v>
      </c>
      <c r="B9" s="80" t="s">
        <v>455</v>
      </c>
      <c r="C9" s="80"/>
      <c r="D9" s="80"/>
      <c r="E9" s="80"/>
      <c r="F9" s="80"/>
      <c r="G9" s="80"/>
      <c r="H9" s="80"/>
      <c r="I9" s="80"/>
      <c r="J9" s="80"/>
      <c r="K9" s="80"/>
      <c r="L9" s="80"/>
      <c r="M9" s="80"/>
    </row>
    <row r="10" spans="1:13" x14ac:dyDescent="0.25">
      <c r="A10" s="78" t="s">
        <v>6</v>
      </c>
      <c r="B10" s="80" t="s">
        <v>464</v>
      </c>
      <c r="C10" s="80"/>
      <c r="D10" s="80"/>
      <c r="E10" s="80"/>
      <c r="F10" s="80"/>
      <c r="G10" s="80"/>
      <c r="H10" s="80"/>
      <c r="I10" s="80"/>
      <c r="J10" s="80"/>
      <c r="K10" s="80"/>
      <c r="L10" s="80"/>
      <c r="M10" s="80"/>
    </row>
    <row r="11" spans="1:13" x14ac:dyDescent="0.25">
      <c r="A11" s="78" t="s">
        <v>287</v>
      </c>
      <c r="B11" s="80" t="s">
        <v>422</v>
      </c>
      <c r="C11" s="80"/>
      <c r="D11" s="80"/>
      <c r="E11" s="80"/>
      <c r="F11" s="80"/>
      <c r="G11" s="80"/>
      <c r="H11" s="80"/>
      <c r="I11" s="80"/>
      <c r="J11" s="80"/>
      <c r="K11" s="80"/>
      <c r="L11" s="80"/>
      <c r="M11" s="80"/>
    </row>
    <row r="12" spans="1:13" x14ac:dyDescent="0.25">
      <c r="A12" s="78" t="s">
        <v>288</v>
      </c>
      <c r="B12" s="80" t="s">
        <v>465</v>
      </c>
      <c r="C12" s="80"/>
      <c r="D12" s="80"/>
      <c r="E12" s="80"/>
      <c r="F12" s="80"/>
      <c r="G12" s="80"/>
      <c r="H12" s="80"/>
      <c r="I12" s="80"/>
      <c r="J12" s="80"/>
      <c r="K12" s="80"/>
      <c r="L12" s="80"/>
      <c r="M12" s="80"/>
    </row>
    <row r="13" spans="1:13" hidden="1" x14ac:dyDescent="0.25">
      <c r="A13" s="78" t="s">
        <v>582</v>
      </c>
      <c r="B13" s="80">
        <v>0</v>
      </c>
      <c r="C13" s="80"/>
      <c r="D13" s="80"/>
      <c r="E13" s="80"/>
      <c r="F13" s="80"/>
      <c r="G13" s="80"/>
      <c r="H13" s="80"/>
      <c r="I13" s="80"/>
      <c r="J13" s="80"/>
      <c r="K13" s="80"/>
      <c r="L13" s="80"/>
      <c r="M13" s="80"/>
    </row>
    <row r="14" spans="1:13" hidden="1" x14ac:dyDescent="0.25">
      <c r="A14" s="78" t="s">
        <v>290</v>
      </c>
      <c r="B14" s="80">
        <v>403</v>
      </c>
      <c r="C14" s="80"/>
      <c r="D14" s="80"/>
      <c r="E14" s="80"/>
      <c r="F14" s="80"/>
      <c r="G14" s="80"/>
      <c r="H14" s="80"/>
      <c r="I14" s="80"/>
      <c r="J14" s="80"/>
      <c r="K14" s="80"/>
      <c r="L14" s="80"/>
      <c r="M14" s="80"/>
    </row>
    <row r="15" spans="1:13" x14ac:dyDescent="0.25">
      <c r="A15" s="78" t="s">
        <v>585</v>
      </c>
      <c r="B15" s="80" t="s">
        <v>466</v>
      </c>
      <c r="C15" s="80"/>
      <c r="D15" s="80"/>
      <c r="E15" s="80"/>
      <c r="F15" s="80"/>
      <c r="G15" s="80"/>
      <c r="H15" s="80"/>
      <c r="I15" s="80"/>
      <c r="J15" s="80"/>
      <c r="K15" s="80"/>
      <c r="L15" s="80"/>
      <c r="M15" s="80"/>
    </row>
    <row r="16" spans="1:13" x14ac:dyDescent="0.25">
      <c r="A16" s="78" t="s">
        <v>292</v>
      </c>
      <c r="B16" s="80">
        <v>2.4</v>
      </c>
      <c r="C16" s="80"/>
      <c r="D16" s="80"/>
      <c r="E16" s="80"/>
      <c r="F16" s="80"/>
      <c r="G16" s="80"/>
      <c r="H16" s="80"/>
      <c r="I16" s="80"/>
      <c r="J16" s="80"/>
      <c r="K16" s="80"/>
      <c r="L16" s="80"/>
      <c r="M16" s="80"/>
    </row>
    <row r="17" spans="1:13" ht="39.6" x14ac:dyDescent="0.25">
      <c r="A17" s="84" t="s">
        <v>657</v>
      </c>
      <c r="B17" s="85" t="s">
        <v>463</v>
      </c>
      <c r="C17" s="80"/>
      <c r="D17" s="80"/>
      <c r="E17" s="80"/>
      <c r="F17" s="80"/>
      <c r="G17" s="80"/>
      <c r="H17" s="80"/>
      <c r="I17" s="80"/>
      <c r="J17" s="80"/>
      <c r="K17" s="80"/>
      <c r="L17" s="80"/>
      <c r="M17" s="80"/>
    </row>
    <row r="18" spans="1:13" x14ac:dyDescent="0.25">
      <c r="A18" s="84" t="s">
        <v>589</v>
      </c>
      <c r="B18" s="86">
        <v>45106</v>
      </c>
      <c r="C18" s="80"/>
      <c r="D18" s="80"/>
      <c r="E18" s="80"/>
      <c r="F18" s="80"/>
      <c r="G18" s="80"/>
      <c r="H18" s="80"/>
      <c r="I18" s="80"/>
      <c r="J18" s="80"/>
      <c r="K18" s="80"/>
      <c r="L18" s="80"/>
      <c r="M18" s="80"/>
    </row>
    <row r="19" spans="1:13" x14ac:dyDescent="0.25">
      <c r="A19" s="84" t="s">
        <v>295</v>
      </c>
      <c r="B19" s="86">
        <v>45110</v>
      </c>
      <c r="C19" s="80"/>
      <c r="D19" s="80"/>
      <c r="E19" s="80"/>
      <c r="F19" s="80"/>
      <c r="G19" s="80"/>
      <c r="H19" s="80"/>
      <c r="I19" s="80"/>
      <c r="J19" s="80"/>
      <c r="K19" s="80"/>
      <c r="L19" s="80"/>
      <c r="M19" s="80"/>
    </row>
    <row r="20" spans="1:13" x14ac:dyDescent="0.25">
      <c r="A20" s="84" t="s">
        <v>297</v>
      </c>
      <c r="B20" s="85" t="s">
        <v>310</v>
      </c>
      <c r="C20" s="80"/>
      <c r="D20" s="80"/>
      <c r="E20" s="80"/>
      <c r="F20" s="80"/>
      <c r="G20" s="80"/>
      <c r="H20" s="80"/>
      <c r="I20" s="80"/>
      <c r="J20" s="80"/>
      <c r="K20" s="80"/>
      <c r="L20" s="80"/>
      <c r="M20" s="80"/>
    </row>
    <row r="21" spans="1:13" x14ac:dyDescent="0.25">
      <c r="A21" s="168" t="s">
        <v>658</v>
      </c>
      <c r="B21" s="85" t="s">
        <v>309</v>
      </c>
      <c r="C21" s="80"/>
      <c r="D21" s="80"/>
      <c r="E21" s="80"/>
      <c r="F21" s="80"/>
      <c r="G21" s="80"/>
      <c r="H21" s="80"/>
      <c r="I21" s="80"/>
      <c r="J21" s="80"/>
      <c r="K21" s="80"/>
      <c r="L21" s="80"/>
      <c r="M21" s="80"/>
    </row>
    <row r="23" spans="1:13" x14ac:dyDescent="0.25">
      <c r="B23" s="95" t="str">
        <f>HYPERLINK("#'Factor List'!A1","Back to Factor List")</f>
        <v>Back to Factor List</v>
      </c>
    </row>
    <row r="24" spans="1:13" x14ac:dyDescent="0.25">
      <c r="B24" s="95" t="str">
        <f>HYPERLINK("#'Assumptions'!A1","Assumptions")</f>
        <v>Assumptions</v>
      </c>
    </row>
    <row r="26" spans="1:13" x14ac:dyDescent="0.25">
      <c r="A26" s="91" t="s">
        <v>704</v>
      </c>
      <c r="B26" s="91">
        <v>0</v>
      </c>
      <c r="C26" s="91">
        <v>1</v>
      </c>
      <c r="D26" s="91">
        <v>2</v>
      </c>
      <c r="E26" s="91">
        <v>3</v>
      </c>
      <c r="F26" s="91">
        <v>4</v>
      </c>
      <c r="G26" s="91">
        <v>5</v>
      </c>
      <c r="H26" s="91">
        <v>6</v>
      </c>
      <c r="I26" s="91">
        <v>7</v>
      </c>
      <c r="J26" s="91">
        <v>8</v>
      </c>
      <c r="K26" s="91">
        <v>9</v>
      </c>
      <c r="L26" s="91">
        <v>10</v>
      </c>
      <c r="M26" s="91">
        <v>11</v>
      </c>
    </row>
    <row r="27" spans="1:13" x14ac:dyDescent="0.25">
      <c r="A27" s="92">
        <v>13</v>
      </c>
      <c r="B27" s="94">
        <v>0.52</v>
      </c>
      <c r="C27" s="94"/>
      <c r="D27" s="94"/>
      <c r="E27" s="94"/>
      <c r="F27" s="94"/>
      <c r="G27" s="94"/>
      <c r="H27" s="94"/>
      <c r="I27" s="94"/>
      <c r="J27" s="94"/>
      <c r="K27" s="94"/>
      <c r="L27" s="94"/>
      <c r="M27" s="94"/>
    </row>
    <row r="28" spans="1:13" x14ac:dyDescent="0.25">
      <c r="A28" s="92">
        <v>12</v>
      </c>
      <c r="B28" s="94">
        <v>0.54200000000000004</v>
      </c>
      <c r="C28" s="94">
        <v>0.54</v>
      </c>
      <c r="D28" s="94">
        <v>0.53800000000000003</v>
      </c>
      <c r="E28" s="94">
        <v>0.53600000000000003</v>
      </c>
      <c r="F28" s="94">
        <v>0.53400000000000003</v>
      </c>
      <c r="G28" s="94">
        <v>0.53300000000000003</v>
      </c>
      <c r="H28" s="94">
        <v>0.53100000000000003</v>
      </c>
      <c r="I28" s="94">
        <v>0.52900000000000003</v>
      </c>
      <c r="J28" s="94">
        <v>0.52700000000000002</v>
      </c>
      <c r="K28" s="94">
        <v>0.52500000000000002</v>
      </c>
      <c r="L28" s="94">
        <v>0.52300000000000002</v>
      </c>
      <c r="M28" s="94">
        <v>0.52200000000000002</v>
      </c>
    </row>
    <row r="29" spans="1:13" x14ac:dyDescent="0.25">
      <c r="A29" s="92">
        <v>11</v>
      </c>
      <c r="B29" s="94">
        <v>0.56499999999999995</v>
      </c>
      <c r="C29" s="94">
        <v>0.56299999999999994</v>
      </c>
      <c r="D29" s="94">
        <v>0.56100000000000005</v>
      </c>
      <c r="E29" s="94">
        <v>0.55900000000000005</v>
      </c>
      <c r="F29" s="94">
        <v>0.55700000000000005</v>
      </c>
      <c r="G29" s="94">
        <v>0.55500000000000005</v>
      </c>
      <c r="H29" s="94">
        <v>0.55300000000000005</v>
      </c>
      <c r="I29" s="94">
        <v>0.55100000000000005</v>
      </c>
      <c r="J29" s="94">
        <v>0.54900000000000004</v>
      </c>
      <c r="K29" s="94">
        <v>0.54800000000000004</v>
      </c>
      <c r="L29" s="94">
        <v>0.54600000000000004</v>
      </c>
      <c r="M29" s="94">
        <v>0.54400000000000004</v>
      </c>
    </row>
    <row r="30" spans="1:13" x14ac:dyDescent="0.25">
      <c r="A30" s="92">
        <v>10</v>
      </c>
      <c r="B30" s="94">
        <v>0.59</v>
      </c>
      <c r="C30" s="94">
        <v>0.58799999999999997</v>
      </c>
      <c r="D30" s="94">
        <v>0.58599999999999997</v>
      </c>
      <c r="E30" s="94">
        <v>0.58399999999999996</v>
      </c>
      <c r="F30" s="94">
        <v>0.58199999999999996</v>
      </c>
      <c r="G30" s="94">
        <v>0.57999999999999996</v>
      </c>
      <c r="H30" s="94">
        <v>0.57799999999999996</v>
      </c>
      <c r="I30" s="94">
        <v>0.57599999999999996</v>
      </c>
      <c r="J30" s="94">
        <v>0.57299999999999995</v>
      </c>
      <c r="K30" s="94">
        <v>0.57099999999999995</v>
      </c>
      <c r="L30" s="94">
        <v>0.56899999999999995</v>
      </c>
      <c r="M30" s="94">
        <v>0.56699999999999995</v>
      </c>
    </row>
    <row r="31" spans="1:13" x14ac:dyDescent="0.25">
      <c r="A31" s="92">
        <v>9</v>
      </c>
      <c r="B31" s="94">
        <v>0.61699999999999999</v>
      </c>
      <c r="C31" s="94">
        <v>0.61499999999999999</v>
      </c>
      <c r="D31" s="94">
        <v>0.61299999999999999</v>
      </c>
      <c r="E31" s="94">
        <v>0.61099999999999999</v>
      </c>
      <c r="F31" s="94">
        <v>0.60799999999999998</v>
      </c>
      <c r="G31" s="94">
        <v>0.60599999999999998</v>
      </c>
      <c r="H31" s="94">
        <v>0.60399999999999998</v>
      </c>
      <c r="I31" s="94">
        <v>0.60199999999999998</v>
      </c>
      <c r="J31" s="94">
        <v>0.59899999999999998</v>
      </c>
      <c r="K31" s="94">
        <v>0.59699999999999998</v>
      </c>
      <c r="L31" s="94">
        <v>0.59499999999999997</v>
      </c>
      <c r="M31" s="94">
        <v>0.59299999999999997</v>
      </c>
    </row>
    <row r="32" spans="1:13" x14ac:dyDescent="0.25">
      <c r="A32" s="92">
        <v>8</v>
      </c>
      <c r="B32" s="94">
        <v>0.64700000000000002</v>
      </c>
      <c r="C32" s="94">
        <v>0.64400000000000002</v>
      </c>
      <c r="D32" s="94">
        <v>0.64200000000000002</v>
      </c>
      <c r="E32" s="94">
        <v>0.63900000000000001</v>
      </c>
      <c r="F32" s="94">
        <v>0.63700000000000001</v>
      </c>
      <c r="G32" s="94">
        <v>0.63500000000000001</v>
      </c>
      <c r="H32" s="94">
        <v>0.63200000000000001</v>
      </c>
      <c r="I32" s="94">
        <v>0.63</v>
      </c>
      <c r="J32" s="94">
        <v>0.627</v>
      </c>
      <c r="K32" s="94">
        <v>0.625</v>
      </c>
      <c r="L32" s="94">
        <v>0.622</v>
      </c>
      <c r="M32" s="94">
        <v>0.62</v>
      </c>
    </row>
    <row r="33" spans="1:13" x14ac:dyDescent="0.25">
      <c r="A33" s="92">
        <v>7</v>
      </c>
      <c r="B33" s="94">
        <v>0.67800000000000005</v>
      </c>
      <c r="C33" s="94">
        <v>0.67600000000000005</v>
      </c>
      <c r="D33" s="94">
        <v>0.67300000000000004</v>
      </c>
      <c r="E33" s="94">
        <v>0.67100000000000004</v>
      </c>
      <c r="F33" s="94">
        <v>0.66800000000000004</v>
      </c>
      <c r="G33" s="94">
        <v>0.66500000000000004</v>
      </c>
      <c r="H33" s="94">
        <v>0.66300000000000003</v>
      </c>
      <c r="I33" s="94">
        <v>0.66</v>
      </c>
      <c r="J33" s="94">
        <v>0.65700000000000003</v>
      </c>
      <c r="K33" s="94">
        <v>0.65500000000000003</v>
      </c>
      <c r="L33" s="94">
        <v>0.65200000000000002</v>
      </c>
      <c r="M33" s="94">
        <v>0.64900000000000002</v>
      </c>
    </row>
    <row r="34" spans="1:13" x14ac:dyDescent="0.25">
      <c r="A34" s="92">
        <v>6</v>
      </c>
      <c r="B34" s="94">
        <v>0.71299999999999997</v>
      </c>
      <c r="C34" s="94">
        <v>0.71</v>
      </c>
      <c r="D34" s="94">
        <v>0.70699999999999996</v>
      </c>
      <c r="E34" s="94">
        <v>0.70399999999999996</v>
      </c>
      <c r="F34" s="94">
        <v>0.70099999999999996</v>
      </c>
      <c r="G34" s="94">
        <v>0.69899999999999995</v>
      </c>
      <c r="H34" s="94">
        <v>0.69599999999999995</v>
      </c>
      <c r="I34" s="94">
        <v>0.69299999999999995</v>
      </c>
      <c r="J34" s="94">
        <v>0.69</v>
      </c>
      <c r="K34" s="94">
        <v>0.68700000000000006</v>
      </c>
      <c r="L34" s="94">
        <v>0.68400000000000005</v>
      </c>
      <c r="M34" s="94">
        <v>0.68100000000000005</v>
      </c>
    </row>
    <row r="35" spans="1:13" x14ac:dyDescent="0.25">
      <c r="A35" s="92">
        <v>5</v>
      </c>
      <c r="B35" s="94">
        <v>0.75</v>
      </c>
      <c r="C35" s="94">
        <v>0.747</v>
      </c>
      <c r="D35" s="94">
        <v>0.74399999999999999</v>
      </c>
      <c r="E35" s="94">
        <v>0.74099999999999999</v>
      </c>
      <c r="F35" s="94">
        <v>0.73799999999999999</v>
      </c>
      <c r="G35" s="94">
        <v>0.73499999999999999</v>
      </c>
      <c r="H35" s="94">
        <v>0.73199999999999998</v>
      </c>
      <c r="I35" s="94">
        <v>0.72899999999999998</v>
      </c>
      <c r="J35" s="94">
        <v>0.72499999999999998</v>
      </c>
      <c r="K35" s="94">
        <v>0.72199999999999998</v>
      </c>
      <c r="L35" s="94">
        <v>0.71899999999999997</v>
      </c>
      <c r="M35" s="94">
        <v>0.71599999999999997</v>
      </c>
    </row>
    <row r="36" spans="1:13" x14ac:dyDescent="0.25">
      <c r="A36" s="92">
        <v>4</v>
      </c>
      <c r="B36" s="94">
        <v>0.79100000000000004</v>
      </c>
      <c r="C36" s="94">
        <v>0.78800000000000003</v>
      </c>
      <c r="D36" s="94">
        <v>0.78500000000000003</v>
      </c>
      <c r="E36" s="94">
        <v>0.78100000000000003</v>
      </c>
      <c r="F36" s="94">
        <v>0.77800000000000002</v>
      </c>
      <c r="G36" s="94">
        <v>0.77400000000000002</v>
      </c>
      <c r="H36" s="94">
        <v>0.77100000000000002</v>
      </c>
      <c r="I36" s="94">
        <v>0.76700000000000002</v>
      </c>
      <c r="J36" s="94">
        <v>0.76400000000000001</v>
      </c>
      <c r="K36" s="94">
        <v>0.76100000000000001</v>
      </c>
      <c r="L36" s="94">
        <v>0.75700000000000001</v>
      </c>
      <c r="M36" s="94">
        <v>0.754</v>
      </c>
    </row>
    <row r="37" spans="1:13" x14ac:dyDescent="0.25">
      <c r="A37" s="92">
        <v>3</v>
      </c>
      <c r="B37" s="94">
        <v>0.83599999999999997</v>
      </c>
      <c r="C37" s="94">
        <v>0.83199999999999996</v>
      </c>
      <c r="D37" s="94">
        <v>0.82899999999999996</v>
      </c>
      <c r="E37" s="94">
        <v>0.82499999999999996</v>
      </c>
      <c r="F37" s="94">
        <v>0.82099999999999995</v>
      </c>
      <c r="G37" s="94">
        <v>0.81799999999999995</v>
      </c>
      <c r="H37" s="94">
        <v>0.81399999999999995</v>
      </c>
      <c r="I37" s="94">
        <v>0.81</v>
      </c>
      <c r="J37" s="94">
        <v>0.80600000000000005</v>
      </c>
      <c r="K37" s="94">
        <v>0.80300000000000005</v>
      </c>
      <c r="L37" s="94">
        <v>0.79900000000000004</v>
      </c>
      <c r="M37" s="94">
        <v>0.79500000000000004</v>
      </c>
    </row>
    <row r="38" spans="1:13" x14ac:dyDescent="0.25">
      <c r="A38" s="92">
        <v>2</v>
      </c>
      <c r="B38" s="94">
        <v>0.88600000000000001</v>
      </c>
      <c r="C38" s="94">
        <v>0.88100000000000001</v>
      </c>
      <c r="D38" s="94">
        <v>0.877</v>
      </c>
      <c r="E38" s="94">
        <v>0.873</v>
      </c>
      <c r="F38" s="94">
        <v>0.86899999999999999</v>
      </c>
      <c r="G38" s="94">
        <v>0.86499999999999999</v>
      </c>
      <c r="H38" s="94">
        <v>0.86099999999999999</v>
      </c>
      <c r="I38" s="94">
        <v>0.85699999999999998</v>
      </c>
      <c r="J38" s="94">
        <v>0.85299999999999998</v>
      </c>
      <c r="K38" s="94">
        <v>0.84899999999999998</v>
      </c>
      <c r="L38" s="94">
        <v>0.84399999999999997</v>
      </c>
      <c r="M38" s="94">
        <v>0.84</v>
      </c>
    </row>
    <row r="39" spans="1:13" x14ac:dyDescent="0.25">
      <c r="A39" s="92">
        <v>1</v>
      </c>
      <c r="B39" s="94">
        <v>0.94</v>
      </c>
      <c r="C39" s="94">
        <v>0.93500000000000005</v>
      </c>
      <c r="D39" s="94">
        <v>0.93100000000000005</v>
      </c>
      <c r="E39" s="94">
        <v>0.92600000000000005</v>
      </c>
      <c r="F39" s="94">
        <v>0.92200000000000004</v>
      </c>
      <c r="G39" s="94">
        <v>0.91700000000000004</v>
      </c>
      <c r="H39" s="94">
        <v>0.91300000000000003</v>
      </c>
      <c r="I39" s="94">
        <v>0.90800000000000003</v>
      </c>
      <c r="J39" s="94">
        <v>0.90400000000000003</v>
      </c>
      <c r="K39" s="94">
        <v>0.89900000000000002</v>
      </c>
      <c r="L39" s="94">
        <v>0.89500000000000002</v>
      </c>
      <c r="M39" s="94">
        <v>0.89</v>
      </c>
    </row>
    <row r="40" spans="1:13" x14ac:dyDescent="0.25">
      <c r="A40" s="92">
        <v>0</v>
      </c>
      <c r="B40" s="94">
        <v>1</v>
      </c>
      <c r="C40" s="94">
        <v>0.995</v>
      </c>
      <c r="D40" s="94">
        <v>0.99</v>
      </c>
      <c r="E40" s="94">
        <v>0.98499999999999999</v>
      </c>
      <c r="F40" s="94">
        <v>0.98</v>
      </c>
      <c r="G40" s="94">
        <v>0.97499999999999998</v>
      </c>
      <c r="H40" s="94">
        <v>0.97</v>
      </c>
      <c r="I40" s="94">
        <v>0.96499999999999997</v>
      </c>
      <c r="J40" s="94">
        <v>0.96</v>
      </c>
      <c r="K40" s="94">
        <v>0.95499999999999996</v>
      </c>
      <c r="L40" s="94">
        <v>0.95</v>
      </c>
      <c r="M40" s="94">
        <v>0.94499999999999995</v>
      </c>
    </row>
    <row r="41" spans="1:13" x14ac:dyDescent="0.25">
      <c r="A41"/>
      <c r="B41"/>
    </row>
    <row r="42" spans="1:13" x14ac:dyDescent="0.25">
      <c r="A42"/>
      <c r="B42"/>
    </row>
    <row r="43" spans="1:13" x14ac:dyDescent="0.25">
      <c r="A43"/>
      <c r="B43"/>
    </row>
    <row r="44" spans="1:13" ht="39.6" customHeight="1" x14ac:dyDescent="0.25">
      <c r="A44"/>
      <c r="B44"/>
    </row>
    <row r="45" spans="1:13" x14ac:dyDescent="0.25">
      <c r="A45"/>
      <c r="B45"/>
    </row>
    <row r="46" spans="1:13" ht="27.6" customHeight="1" x14ac:dyDescent="0.25">
      <c r="A46"/>
      <c r="B46"/>
    </row>
    <row r="47" spans="1:13" x14ac:dyDescent="0.25">
      <c r="A47"/>
      <c r="B47"/>
    </row>
    <row r="48" spans="1:13"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TrV9jIcd2f96J63QGBbH47OskeTicq8kNwVv9+t8j6XjZme/My7SvAz92z7xAB8XRD8WeyLUPZ666YSSNFTA4A==" saltValue="KXgGrOOL1aAGNSY+GGC/CA==" spinCount="100000" sheet="1" objects="1" scenarios="1"/>
  <conditionalFormatting sqref="A6:A16">
    <cfRule type="expression" dxfId="523" priority="21" stopIfTrue="1">
      <formula>MOD(ROW(),2)=0</formula>
    </cfRule>
    <cfRule type="expression" dxfId="522" priority="22" stopIfTrue="1">
      <formula>MOD(ROW(),2)&lt;&gt;0</formula>
    </cfRule>
  </conditionalFormatting>
  <conditionalFormatting sqref="B6:M16 B26:M40 C17:M21">
    <cfRule type="expression" dxfId="521" priority="23" stopIfTrue="1">
      <formula>MOD(ROW(),2)=0</formula>
    </cfRule>
    <cfRule type="expression" dxfId="520" priority="24" stopIfTrue="1">
      <formula>MOD(ROW(),2)&lt;&gt;0</formula>
    </cfRule>
  </conditionalFormatting>
  <conditionalFormatting sqref="A17:A20">
    <cfRule type="expression" dxfId="519" priority="13" stopIfTrue="1">
      <formula>MOD(ROW(),2)=0</formula>
    </cfRule>
    <cfRule type="expression" dxfId="518" priority="14" stopIfTrue="1">
      <formula>MOD(ROW(),2)&lt;&gt;0</formula>
    </cfRule>
  </conditionalFormatting>
  <conditionalFormatting sqref="B17:B21">
    <cfRule type="expression" dxfId="517" priority="15" stopIfTrue="1">
      <formula>MOD(ROW(),2)=0</formula>
    </cfRule>
    <cfRule type="expression" dxfId="516" priority="16" stopIfTrue="1">
      <formula>MOD(ROW(),2)&lt;&gt;0</formula>
    </cfRule>
  </conditionalFormatting>
  <conditionalFormatting sqref="A26:A40">
    <cfRule type="expression" dxfId="515" priority="7" stopIfTrue="1">
      <formula>MOD(ROW(),2)=0</formula>
    </cfRule>
    <cfRule type="expression" dxfId="514" priority="8" stopIfTrue="1">
      <formula>MOD(ROW(),2)&lt;&gt;0</formula>
    </cfRule>
  </conditionalFormatting>
  <conditionalFormatting sqref="A21">
    <cfRule type="expression" dxfId="513" priority="3" stopIfTrue="1">
      <formula>MOD(ROW(),2)=0</formula>
    </cfRule>
    <cfRule type="expression" dxfId="51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94"/>
  <dimension ref="A1:L65"/>
  <sheetViews>
    <sheetView showGridLines="0" zoomScale="85" zoomScaleNormal="85" workbookViewId="0">
      <selection activeCell="D33" sqref="D33"/>
    </sheetView>
  </sheetViews>
  <sheetFormatPr defaultColWidth="10" defaultRowHeight="13.2" x14ac:dyDescent="0.25"/>
  <cols>
    <col min="1" max="1" width="31.88671875" style="27" customWidth="1"/>
    <col min="2" max="12" width="22.88671875" style="27" customWidth="1"/>
    <col min="13" max="16384" width="10" style="27"/>
  </cols>
  <sheetData>
    <row r="1" spans="1:12" ht="21" x14ac:dyDescent="0.4">
      <c r="A1" s="40" t="s">
        <v>0</v>
      </c>
      <c r="B1" s="41"/>
      <c r="C1" s="41"/>
      <c r="D1" s="41"/>
      <c r="E1" s="41"/>
      <c r="F1" s="41"/>
      <c r="G1" s="41"/>
      <c r="H1" s="41"/>
      <c r="I1" s="41"/>
    </row>
    <row r="2" spans="1:12" ht="15.6" x14ac:dyDescent="0.3">
      <c r="A2" s="42" t="str">
        <f>IF(title="&gt; Enter workbook title here","Enter workbook title in Cover sheet",title)</f>
        <v>Fire_S - Consolidated Factor Spreadsheet</v>
      </c>
      <c r="B2" s="43"/>
      <c r="C2" s="43"/>
      <c r="D2" s="43"/>
      <c r="E2" s="43"/>
      <c r="F2" s="43"/>
      <c r="G2" s="43"/>
      <c r="H2" s="43"/>
      <c r="I2" s="43"/>
    </row>
    <row r="3" spans="1:12" ht="15.6" x14ac:dyDescent="0.3">
      <c r="A3" s="44" t="str">
        <f>TABLE_FACTOR_TYPE&amp;" - x-"&amp;TABLE_SERIES_NUMBER</f>
        <v>LRF - x-404</v>
      </c>
      <c r="B3" s="43"/>
      <c r="C3" s="43"/>
      <c r="D3" s="43"/>
      <c r="E3" s="43"/>
      <c r="F3" s="43"/>
      <c r="G3" s="43"/>
      <c r="H3" s="43"/>
      <c r="I3" s="43"/>
    </row>
    <row r="4" spans="1:12" x14ac:dyDescent="0.25">
      <c r="A4" s="45"/>
    </row>
    <row r="6" spans="1:12" x14ac:dyDescent="0.25">
      <c r="A6" s="77" t="s">
        <v>573</v>
      </c>
      <c r="B6" s="79" t="s">
        <v>574</v>
      </c>
      <c r="C6" s="79"/>
      <c r="D6" s="79"/>
      <c r="E6" s="79"/>
      <c r="F6" s="79"/>
      <c r="G6" s="79"/>
      <c r="H6" s="79"/>
      <c r="I6" s="79"/>
      <c r="J6" s="79"/>
      <c r="K6" s="79"/>
      <c r="L6" s="79"/>
    </row>
    <row r="7" spans="1:12" x14ac:dyDescent="0.25">
      <c r="A7" s="78" t="s">
        <v>575</v>
      </c>
      <c r="B7" s="80" t="s">
        <v>82</v>
      </c>
      <c r="C7" s="80"/>
      <c r="D7" s="80"/>
      <c r="E7" s="80"/>
      <c r="F7" s="80"/>
      <c r="G7" s="80"/>
      <c r="H7" s="80"/>
      <c r="I7" s="80"/>
      <c r="J7" s="80"/>
      <c r="K7" s="80"/>
      <c r="L7" s="80"/>
    </row>
    <row r="8" spans="1:12" x14ac:dyDescent="0.25">
      <c r="A8" s="78" t="s">
        <v>285</v>
      </c>
      <c r="B8" s="80">
        <v>2015</v>
      </c>
      <c r="C8" s="80"/>
      <c r="D8" s="80"/>
      <c r="E8" s="80"/>
      <c r="F8" s="80"/>
      <c r="G8" s="80"/>
      <c r="H8" s="80"/>
      <c r="I8" s="80"/>
      <c r="J8" s="80"/>
      <c r="K8" s="80"/>
      <c r="L8" s="80"/>
    </row>
    <row r="9" spans="1:12" x14ac:dyDescent="0.25">
      <c r="A9" s="78" t="s">
        <v>286</v>
      </c>
      <c r="B9" s="80" t="s">
        <v>467</v>
      </c>
      <c r="C9" s="80"/>
      <c r="D9" s="80"/>
      <c r="E9" s="80"/>
      <c r="F9" s="80"/>
      <c r="G9" s="80"/>
      <c r="H9" s="80"/>
      <c r="I9" s="80"/>
      <c r="J9" s="80"/>
      <c r="K9" s="80"/>
      <c r="L9" s="80"/>
    </row>
    <row r="10" spans="1:12" x14ac:dyDescent="0.25">
      <c r="A10" s="78" t="s">
        <v>6</v>
      </c>
      <c r="B10" s="80" t="s">
        <v>468</v>
      </c>
      <c r="C10" s="80"/>
      <c r="D10" s="80"/>
      <c r="E10" s="80"/>
      <c r="F10" s="80"/>
      <c r="G10" s="80"/>
      <c r="H10" s="80"/>
      <c r="I10" s="80"/>
      <c r="J10" s="80"/>
      <c r="K10" s="80"/>
      <c r="L10" s="80"/>
    </row>
    <row r="11" spans="1:12" x14ac:dyDescent="0.25">
      <c r="A11" s="78" t="s">
        <v>287</v>
      </c>
      <c r="B11" s="80" t="s">
        <v>422</v>
      </c>
      <c r="C11" s="80"/>
      <c r="D11" s="80"/>
      <c r="E11" s="80"/>
      <c r="F11" s="80"/>
      <c r="G11" s="80"/>
      <c r="H11" s="80"/>
      <c r="I11" s="80"/>
      <c r="J11" s="80"/>
      <c r="K11" s="80"/>
      <c r="L11" s="80"/>
    </row>
    <row r="12" spans="1:12" x14ac:dyDescent="0.25">
      <c r="A12" s="78" t="s">
        <v>288</v>
      </c>
      <c r="B12" s="80" t="s">
        <v>469</v>
      </c>
      <c r="C12" s="80"/>
      <c r="D12" s="80"/>
      <c r="E12" s="80"/>
      <c r="F12" s="80"/>
      <c r="G12" s="80"/>
      <c r="H12" s="80"/>
      <c r="I12" s="80"/>
      <c r="J12" s="80"/>
      <c r="K12" s="80"/>
      <c r="L12" s="80"/>
    </row>
    <row r="13" spans="1:12" hidden="1" x14ac:dyDescent="0.25">
      <c r="A13" s="78" t="s">
        <v>582</v>
      </c>
      <c r="B13" s="80">
        <v>0</v>
      </c>
      <c r="C13" s="80"/>
      <c r="D13" s="80"/>
      <c r="E13" s="80"/>
      <c r="F13" s="80"/>
      <c r="G13" s="80"/>
      <c r="H13" s="80"/>
      <c r="I13" s="80"/>
      <c r="J13" s="80"/>
      <c r="K13" s="80"/>
      <c r="L13" s="80"/>
    </row>
    <row r="14" spans="1:12" hidden="1" x14ac:dyDescent="0.25">
      <c r="A14" s="78" t="s">
        <v>290</v>
      </c>
      <c r="B14" s="80">
        <v>404</v>
      </c>
      <c r="C14" s="80"/>
      <c r="D14" s="80"/>
      <c r="E14" s="80"/>
      <c r="F14" s="80"/>
      <c r="G14" s="80"/>
      <c r="H14" s="80"/>
      <c r="I14" s="80"/>
      <c r="J14" s="80"/>
      <c r="K14" s="80"/>
      <c r="L14" s="80"/>
    </row>
    <row r="15" spans="1:12" x14ac:dyDescent="0.25">
      <c r="A15" s="78" t="s">
        <v>585</v>
      </c>
      <c r="B15" s="80" t="s">
        <v>470</v>
      </c>
      <c r="C15" s="80"/>
      <c r="D15" s="80"/>
      <c r="E15" s="80"/>
      <c r="F15" s="80"/>
      <c r="G15" s="80"/>
      <c r="H15" s="80"/>
      <c r="I15" s="80"/>
      <c r="J15" s="80"/>
      <c r="K15" s="80"/>
      <c r="L15" s="80"/>
    </row>
    <row r="16" spans="1:12" x14ac:dyDescent="0.25">
      <c r="A16" s="78" t="s">
        <v>292</v>
      </c>
      <c r="B16" s="80" t="s">
        <v>458</v>
      </c>
      <c r="C16" s="80"/>
      <c r="D16" s="80"/>
      <c r="E16" s="80"/>
      <c r="F16" s="80"/>
      <c r="G16" s="80"/>
      <c r="H16" s="80"/>
      <c r="I16" s="80"/>
      <c r="J16" s="80"/>
      <c r="K16" s="80"/>
      <c r="L16" s="80"/>
    </row>
    <row r="17" spans="1:12" ht="39.6" x14ac:dyDescent="0.25">
      <c r="A17" s="84" t="s">
        <v>657</v>
      </c>
      <c r="B17" s="85" t="s">
        <v>471</v>
      </c>
      <c r="C17" s="80"/>
      <c r="D17" s="80"/>
      <c r="E17" s="80"/>
      <c r="F17" s="80"/>
      <c r="G17" s="80"/>
      <c r="H17" s="80"/>
      <c r="I17" s="80"/>
      <c r="J17" s="80"/>
      <c r="K17" s="80"/>
      <c r="L17" s="80"/>
    </row>
    <row r="18" spans="1:12" x14ac:dyDescent="0.25">
      <c r="A18" s="84" t="s">
        <v>589</v>
      </c>
      <c r="B18" s="86">
        <v>45106</v>
      </c>
      <c r="C18" s="80"/>
      <c r="D18" s="80"/>
      <c r="E18" s="80"/>
      <c r="F18" s="80"/>
      <c r="G18" s="80"/>
      <c r="H18" s="80"/>
      <c r="I18" s="80"/>
      <c r="J18" s="80"/>
      <c r="K18" s="80"/>
      <c r="L18" s="80"/>
    </row>
    <row r="19" spans="1:12" x14ac:dyDescent="0.25">
      <c r="A19" s="84" t="s">
        <v>295</v>
      </c>
      <c r="B19" s="86">
        <v>45110</v>
      </c>
      <c r="C19" s="80"/>
      <c r="D19" s="80"/>
      <c r="E19" s="80"/>
      <c r="F19" s="80"/>
      <c r="G19" s="80"/>
      <c r="H19" s="80"/>
      <c r="I19" s="80"/>
      <c r="J19" s="80"/>
      <c r="K19" s="80"/>
      <c r="L19" s="80"/>
    </row>
    <row r="20" spans="1:12" x14ac:dyDescent="0.25">
      <c r="A20" s="84" t="s">
        <v>297</v>
      </c>
      <c r="B20" s="85" t="s">
        <v>310</v>
      </c>
      <c r="C20" s="80"/>
      <c r="D20" s="80"/>
      <c r="E20" s="80"/>
      <c r="F20" s="80"/>
      <c r="G20" s="80"/>
      <c r="H20" s="80"/>
      <c r="I20" s="80"/>
      <c r="J20" s="80"/>
      <c r="K20" s="80"/>
      <c r="L20" s="80"/>
    </row>
    <row r="21" spans="1:12" x14ac:dyDescent="0.25">
      <c r="A21" s="168" t="s">
        <v>658</v>
      </c>
      <c r="B21" s="85" t="s">
        <v>309</v>
      </c>
      <c r="C21" s="80"/>
      <c r="D21" s="80"/>
      <c r="E21" s="80"/>
      <c r="F21" s="80"/>
      <c r="G21" s="80"/>
      <c r="H21" s="80"/>
      <c r="I21" s="80"/>
      <c r="J21" s="80"/>
      <c r="K21" s="80"/>
      <c r="L21" s="80"/>
    </row>
    <row r="23" spans="1:12" x14ac:dyDescent="0.25">
      <c r="B23" s="95" t="str">
        <f>HYPERLINK("#'Factor List'!A1","Back to Factor List")</f>
        <v>Back to Factor List</v>
      </c>
    </row>
    <row r="24" spans="1:12" x14ac:dyDescent="0.25">
      <c r="B24" s="95" t="str">
        <f>HYPERLINK("#'Assumptions'!A1","Assumptions")</f>
        <v>Assumptions</v>
      </c>
    </row>
    <row r="26" spans="1:12" x14ac:dyDescent="0.25">
      <c r="A26" s="91" t="s">
        <v>700</v>
      </c>
      <c r="B26" s="91">
        <v>60</v>
      </c>
      <c r="C26" s="91">
        <v>61</v>
      </c>
      <c r="D26" s="91">
        <v>62</v>
      </c>
      <c r="E26" s="91">
        <v>63</v>
      </c>
      <c r="F26" s="91">
        <v>64</v>
      </c>
      <c r="G26" s="91">
        <v>65</v>
      </c>
      <c r="H26" s="91">
        <v>66</v>
      </c>
      <c r="I26" s="91">
        <v>67</v>
      </c>
      <c r="J26" s="91">
        <v>68</v>
      </c>
      <c r="K26" s="91">
        <v>69</v>
      </c>
      <c r="L26" s="91">
        <v>70</v>
      </c>
    </row>
    <row r="27" spans="1:12" x14ac:dyDescent="0.25">
      <c r="A27" s="92">
        <v>0</v>
      </c>
      <c r="B27" s="115">
        <v>1E-3</v>
      </c>
      <c r="C27" s="115">
        <v>2.8000000000000001E-2</v>
      </c>
      <c r="D27" s="115">
        <v>2.9000000000000001E-2</v>
      </c>
      <c r="E27" s="115">
        <v>3.1E-2</v>
      </c>
      <c r="F27" s="115">
        <v>3.2000000000000001E-2</v>
      </c>
      <c r="G27" s="115">
        <v>3.4000000000000002E-2</v>
      </c>
      <c r="H27" s="115">
        <v>3.5999999999999997E-2</v>
      </c>
      <c r="I27" s="115">
        <v>3.6999999999999998E-2</v>
      </c>
      <c r="J27" s="115">
        <v>3.9E-2</v>
      </c>
      <c r="K27" s="115">
        <v>0.04</v>
      </c>
      <c r="L27" s="115">
        <v>4.2999999999999997E-2</v>
      </c>
    </row>
    <row r="28" spans="1:12" x14ac:dyDescent="0.25">
      <c r="A28" s="92">
        <v>1</v>
      </c>
      <c r="B28" s="115">
        <v>3.0000000000000001E-3</v>
      </c>
      <c r="C28" s="115">
        <v>2.8000000000000001E-2</v>
      </c>
      <c r="D28" s="115">
        <v>2.9000000000000001E-2</v>
      </c>
      <c r="E28" s="115">
        <v>3.1E-2</v>
      </c>
      <c r="F28" s="115">
        <v>3.2000000000000001E-2</v>
      </c>
      <c r="G28" s="115">
        <v>3.4000000000000002E-2</v>
      </c>
      <c r="H28" s="115">
        <v>3.5999999999999997E-2</v>
      </c>
      <c r="I28" s="115">
        <v>3.6999999999999998E-2</v>
      </c>
      <c r="J28" s="115">
        <v>3.9E-2</v>
      </c>
      <c r="K28" s="115">
        <v>4.1000000000000002E-2</v>
      </c>
      <c r="L28" s="115"/>
    </row>
    <row r="29" spans="1:12" x14ac:dyDescent="0.25">
      <c r="A29" s="92">
        <v>2</v>
      </c>
      <c r="B29" s="115">
        <v>6.0000000000000001E-3</v>
      </c>
      <c r="C29" s="115">
        <v>2.8000000000000001E-2</v>
      </c>
      <c r="D29" s="115">
        <v>2.9000000000000001E-2</v>
      </c>
      <c r="E29" s="115">
        <v>3.1E-2</v>
      </c>
      <c r="F29" s="115">
        <v>3.2000000000000001E-2</v>
      </c>
      <c r="G29" s="115">
        <v>3.4000000000000002E-2</v>
      </c>
      <c r="H29" s="115">
        <v>3.5999999999999997E-2</v>
      </c>
      <c r="I29" s="115">
        <v>3.6999999999999998E-2</v>
      </c>
      <c r="J29" s="115">
        <v>3.9E-2</v>
      </c>
      <c r="K29" s="115">
        <v>4.1000000000000002E-2</v>
      </c>
      <c r="L29" s="115"/>
    </row>
    <row r="30" spans="1:12" x14ac:dyDescent="0.25">
      <c r="A30" s="92">
        <v>3</v>
      </c>
      <c r="B30" s="115">
        <v>8.0000000000000002E-3</v>
      </c>
      <c r="C30" s="115">
        <v>2.8000000000000001E-2</v>
      </c>
      <c r="D30" s="115">
        <v>2.9000000000000001E-2</v>
      </c>
      <c r="E30" s="115">
        <v>3.1E-2</v>
      </c>
      <c r="F30" s="115">
        <v>3.3000000000000002E-2</v>
      </c>
      <c r="G30" s="115">
        <v>3.4000000000000002E-2</v>
      </c>
      <c r="H30" s="115">
        <v>3.5999999999999997E-2</v>
      </c>
      <c r="I30" s="115">
        <v>3.6999999999999998E-2</v>
      </c>
      <c r="J30" s="115">
        <v>3.9E-2</v>
      </c>
      <c r="K30" s="115">
        <v>4.1000000000000002E-2</v>
      </c>
      <c r="L30" s="115"/>
    </row>
    <row r="31" spans="1:12" x14ac:dyDescent="0.25">
      <c r="A31" s="92">
        <v>4</v>
      </c>
      <c r="B31" s="115">
        <v>0.01</v>
      </c>
      <c r="C31" s="115">
        <v>2.8000000000000001E-2</v>
      </c>
      <c r="D31" s="115">
        <v>0.03</v>
      </c>
      <c r="E31" s="115">
        <v>3.1E-2</v>
      </c>
      <c r="F31" s="115">
        <v>3.3000000000000002E-2</v>
      </c>
      <c r="G31" s="115">
        <v>3.4000000000000002E-2</v>
      </c>
      <c r="H31" s="115">
        <v>3.5999999999999997E-2</v>
      </c>
      <c r="I31" s="115">
        <v>3.7999999999999999E-2</v>
      </c>
      <c r="J31" s="115">
        <v>3.9E-2</v>
      </c>
      <c r="K31" s="115">
        <v>4.1000000000000002E-2</v>
      </c>
      <c r="L31" s="115"/>
    </row>
    <row r="32" spans="1:12" x14ac:dyDescent="0.25">
      <c r="A32" s="92">
        <v>5</v>
      </c>
      <c r="B32" s="115">
        <v>1.2999999999999999E-2</v>
      </c>
      <c r="C32" s="115">
        <v>2.8000000000000001E-2</v>
      </c>
      <c r="D32" s="115">
        <v>0.03</v>
      </c>
      <c r="E32" s="115">
        <v>3.1E-2</v>
      </c>
      <c r="F32" s="115">
        <v>3.3000000000000002E-2</v>
      </c>
      <c r="G32" s="115">
        <v>3.5000000000000003E-2</v>
      </c>
      <c r="H32" s="115">
        <v>3.5999999999999997E-2</v>
      </c>
      <c r="I32" s="115">
        <v>3.7999999999999999E-2</v>
      </c>
      <c r="J32" s="115">
        <v>3.9E-2</v>
      </c>
      <c r="K32" s="115">
        <v>4.2000000000000003E-2</v>
      </c>
      <c r="L32" s="115"/>
    </row>
    <row r="33" spans="1:12" x14ac:dyDescent="0.25">
      <c r="A33" s="92">
        <v>6</v>
      </c>
      <c r="B33" s="115">
        <v>1.4999999999999999E-2</v>
      </c>
      <c r="C33" s="115">
        <v>2.8000000000000001E-2</v>
      </c>
      <c r="D33" s="115">
        <v>0.03</v>
      </c>
      <c r="E33" s="115">
        <v>3.1E-2</v>
      </c>
      <c r="F33" s="115">
        <v>3.3000000000000002E-2</v>
      </c>
      <c r="G33" s="115">
        <v>3.5000000000000003E-2</v>
      </c>
      <c r="H33" s="115">
        <v>3.5999999999999997E-2</v>
      </c>
      <c r="I33" s="115">
        <v>3.7999999999999999E-2</v>
      </c>
      <c r="J33" s="115">
        <v>0.04</v>
      </c>
      <c r="K33" s="115">
        <v>4.2000000000000003E-2</v>
      </c>
      <c r="L33" s="115"/>
    </row>
    <row r="34" spans="1:12" x14ac:dyDescent="0.25">
      <c r="A34" s="92">
        <v>7</v>
      </c>
      <c r="B34" s="115">
        <v>1.7000000000000001E-2</v>
      </c>
      <c r="C34" s="115">
        <v>2.8000000000000001E-2</v>
      </c>
      <c r="D34" s="115">
        <v>0.03</v>
      </c>
      <c r="E34" s="115">
        <v>3.1E-2</v>
      </c>
      <c r="F34" s="115">
        <v>3.3000000000000002E-2</v>
      </c>
      <c r="G34" s="115">
        <v>3.5000000000000003E-2</v>
      </c>
      <c r="H34" s="115">
        <v>3.5999999999999997E-2</v>
      </c>
      <c r="I34" s="115">
        <v>3.7999999999999999E-2</v>
      </c>
      <c r="J34" s="115">
        <v>0.04</v>
      </c>
      <c r="K34" s="115">
        <v>4.2000000000000003E-2</v>
      </c>
      <c r="L34" s="115"/>
    </row>
    <row r="35" spans="1:12" x14ac:dyDescent="0.25">
      <c r="A35" s="92">
        <v>8</v>
      </c>
      <c r="B35" s="115">
        <v>0.02</v>
      </c>
      <c r="C35" s="115">
        <v>2.9000000000000001E-2</v>
      </c>
      <c r="D35" s="115">
        <v>0.03</v>
      </c>
      <c r="E35" s="115">
        <v>3.2000000000000001E-2</v>
      </c>
      <c r="F35" s="115">
        <v>3.3000000000000002E-2</v>
      </c>
      <c r="G35" s="115">
        <v>3.5000000000000003E-2</v>
      </c>
      <c r="H35" s="115">
        <v>3.6999999999999998E-2</v>
      </c>
      <c r="I35" s="115">
        <v>3.7999999999999999E-2</v>
      </c>
      <c r="J35" s="115">
        <v>0.04</v>
      </c>
      <c r="K35" s="115">
        <v>4.2000000000000003E-2</v>
      </c>
      <c r="L35" s="115"/>
    </row>
    <row r="36" spans="1:12" x14ac:dyDescent="0.25">
      <c r="A36" s="92">
        <v>9</v>
      </c>
      <c r="B36" s="115">
        <v>2.1999999999999999E-2</v>
      </c>
      <c r="C36" s="115">
        <v>2.9000000000000001E-2</v>
      </c>
      <c r="D36" s="115">
        <v>0.03</v>
      </c>
      <c r="E36" s="115">
        <v>3.2000000000000001E-2</v>
      </c>
      <c r="F36" s="115">
        <v>3.3000000000000002E-2</v>
      </c>
      <c r="G36" s="115">
        <v>3.5000000000000003E-2</v>
      </c>
      <c r="H36" s="115">
        <v>3.6999999999999998E-2</v>
      </c>
      <c r="I36" s="115">
        <v>3.7999999999999999E-2</v>
      </c>
      <c r="J36" s="115">
        <v>0.04</v>
      </c>
      <c r="K36" s="115">
        <v>4.2999999999999997E-2</v>
      </c>
      <c r="L36" s="115"/>
    </row>
    <row r="37" spans="1:12" x14ac:dyDescent="0.25">
      <c r="A37" s="92">
        <v>10</v>
      </c>
      <c r="B37" s="115">
        <v>2.4E-2</v>
      </c>
      <c r="C37" s="115">
        <v>2.9000000000000001E-2</v>
      </c>
      <c r="D37" s="115">
        <v>0.03</v>
      </c>
      <c r="E37" s="115">
        <v>3.2000000000000001E-2</v>
      </c>
      <c r="F37" s="115">
        <v>3.4000000000000002E-2</v>
      </c>
      <c r="G37" s="115">
        <v>3.5000000000000003E-2</v>
      </c>
      <c r="H37" s="115">
        <v>3.6999999999999998E-2</v>
      </c>
      <c r="I37" s="115">
        <v>3.7999999999999999E-2</v>
      </c>
      <c r="J37" s="115">
        <v>0.04</v>
      </c>
      <c r="K37" s="115">
        <v>4.2999999999999997E-2</v>
      </c>
      <c r="L37" s="115"/>
    </row>
    <row r="38" spans="1:12" x14ac:dyDescent="0.25">
      <c r="A38" s="92">
        <v>11</v>
      </c>
      <c r="B38" s="115">
        <v>2.5999999999999999E-2</v>
      </c>
      <c r="C38" s="115">
        <v>2.9000000000000001E-2</v>
      </c>
      <c r="D38" s="115">
        <v>0.03</v>
      </c>
      <c r="E38" s="115">
        <v>3.2000000000000001E-2</v>
      </c>
      <c r="F38" s="115">
        <v>3.4000000000000002E-2</v>
      </c>
      <c r="G38" s="115">
        <v>3.5000000000000003E-2</v>
      </c>
      <c r="H38" s="115">
        <v>3.6999999999999998E-2</v>
      </c>
      <c r="I38" s="115">
        <v>3.9E-2</v>
      </c>
      <c r="J38" s="115">
        <v>0.04</v>
      </c>
      <c r="K38" s="115">
        <v>4.2999999999999997E-2</v>
      </c>
      <c r="L38" s="115"/>
    </row>
    <row r="39" spans="1:12" x14ac:dyDescent="0.25">
      <c r="A39"/>
      <c r="B39"/>
    </row>
    <row r="40" spans="1:12" x14ac:dyDescent="0.25">
      <c r="A40"/>
      <c r="B40"/>
    </row>
    <row r="41" spans="1:12" x14ac:dyDescent="0.25">
      <c r="A41"/>
      <c r="B41"/>
    </row>
    <row r="42" spans="1:12" x14ac:dyDescent="0.25">
      <c r="A42"/>
      <c r="B42"/>
    </row>
    <row r="43" spans="1:12" x14ac:dyDescent="0.25">
      <c r="A43"/>
      <c r="B43"/>
    </row>
    <row r="44" spans="1:12" ht="39.6" customHeight="1" x14ac:dyDescent="0.25">
      <c r="A44"/>
      <c r="B44"/>
    </row>
    <row r="45" spans="1:12" x14ac:dyDescent="0.25">
      <c r="A45"/>
      <c r="B45"/>
    </row>
    <row r="46" spans="1:12" ht="27.6" customHeight="1" x14ac:dyDescent="0.25">
      <c r="A46"/>
      <c r="B46"/>
    </row>
    <row r="47" spans="1:12" x14ac:dyDescent="0.25">
      <c r="A47"/>
      <c r="B47"/>
    </row>
    <row r="48" spans="1: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O5NS68SqV6v5P9BJHH61LJN2BFZB25IJk8nT7VTxkx/I++UlEYYEwlEcIAiJdvg6WJY9BONqZL2w5ok3WhDa3g==" saltValue="05wxbn9+7od1Grmr+V5Keg==" spinCount="100000" sheet="1" objects="1" scenarios="1"/>
  <conditionalFormatting sqref="A6:A16">
    <cfRule type="expression" dxfId="511" priority="19" stopIfTrue="1">
      <formula>MOD(ROW(),2)=0</formula>
    </cfRule>
    <cfRule type="expression" dxfId="510" priority="20" stopIfTrue="1">
      <formula>MOD(ROW(),2)&lt;&gt;0</formula>
    </cfRule>
  </conditionalFormatting>
  <conditionalFormatting sqref="B6:L16 B26:L38 C17:L21">
    <cfRule type="expression" dxfId="509" priority="21" stopIfTrue="1">
      <formula>MOD(ROW(),2)=0</formula>
    </cfRule>
    <cfRule type="expression" dxfId="508" priority="22" stopIfTrue="1">
      <formula>MOD(ROW(),2)&lt;&gt;0</formula>
    </cfRule>
  </conditionalFormatting>
  <conditionalFormatting sqref="A17:A20">
    <cfRule type="expression" dxfId="507" priority="11" stopIfTrue="1">
      <formula>MOD(ROW(),2)=0</formula>
    </cfRule>
    <cfRule type="expression" dxfId="506" priority="12" stopIfTrue="1">
      <formula>MOD(ROW(),2)&lt;&gt;0</formula>
    </cfRule>
  </conditionalFormatting>
  <conditionalFormatting sqref="B17:B21">
    <cfRule type="expression" dxfId="505" priority="13" stopIfTrue="1">
      <formula>MOD(ROW(),2)=0</formula>
    </cfRule>
    <cfRule type="expression" dxfId="504" priority="14" stopIfTrue="1">
      <formula>MOD(ROW(),2)&lt;&gt;0</formula>
    </cfRule>
  </conditionalFormatting>
  <conditionalFormatting sqref="A26:A38">
    <cfRule type="expression" dxfId="503" priority="7" stopIfTrue="1">
      <formula>MOD(ROW(),2)=0</formula>
    </cfRule>
    <cfRule type="expression" dxfId="502" priority="8" stopIfTrue="1">
      <formula>MOD(ROW(),2)&lt;&gt;0</formula>
    </cfRule>
  </conditionalFormatting>
  <conditionalFormatting sqref="A21">
    <cfRule type="expression" dxfId="501" priority="3" stopIfTrue="1">
      <formula>MOD(ROW(),2)=0</formula>
    </cfRule>
    <cfRule type="expression" dxfId="50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95"/>
  <dimension ref="A1:L65"/>
  <sheetViews>
    <sheetView showGridLines="0" zoomScale="85" zoomScaleNormal="85" workbookViewId="0">
      <selection activeCell="B23" sqref="B23"/>
    </sheetView>
  </sheetViews>
  <sheetFormatPr defaultColWidth="10" defaultRowHeight="13.2" x14ac:dyDescent="0.25"/>
  <cols>
    <col min="1" max="1" width="31.88671875" style="27" customWidth="1"/>
    <col min="2" max="12" width="22.88671875" style="27" customWidth="1"/>
    <col min="13" max="16384" width="10" style="27"/>
  </cols>
  <sheetData>
    <row r="1" spans="1:12" ht="21" x14ac:dyDescent="0.4">
      <c r="A1" s="40" t="s">
        <v>0</v>
      </c>
      <c r="B1" s="41"/>
      <c r="C1" s="41"/>
      <c r="D1" s="41"/>
      <c r="E1" s="41"/>
      <c r="F1" s="41"/>
      <c r="G1" s="41"/>
      <c r="H1" s="41"/>
      <c r="I1" s="41"/>
    </row>
    <row r="2" spans="1:12" ht="15.6" x14ac:dyDescent="0.3">
      <c r="A2" s="42" t="str">
        <f>IF(title="&gt; Enter workbook title here","Enter workbook title in Cover sheet",title)</f>
        <v>Fire_S - Consolidated Factor Spreadsheet</v>
      </c>
      <c r="B2" s="43"/>
      <c r="C2" s="43"/>
      <c r="D2" s="43"/>
      <c r="E2" s="43"/>
      <c r="F2" s="43"/>
      <c r="G2" s="43"/>
      <c r="H2" s="43"/>
      <c r="I2" s="43"/>
    </row>
    <row r="3" spans="1:12" ht="15.6" x14ac:dyDescent="0.3">
      <c r="A3" s="44" t="str">
        <f>TABLE_FACTOR_TYPE&amp;" - x-"&amp;TABLE_SERIES_NUMBER</f>
        <v>LRF - x-405</v>
      </c>
      <c r="B3" s="43"/>
      <c r="C3" s="43"/>
      <c r="D3" s="43"/>
      <c r="E3" s="43"/>
      <c r="F3" s="43"/>
      <c r="G3" s="43"/>
      <c r="H3" s="43"/>
      <c r="I3" s="43"/>
    </row>
    <row r="4" spans="1:12" x14ac:dyDescent="0.25">
      <c r="A4" s="45"/>
    </row>
    <row r="6" spans="1:12" x14ac:dyDescent="0.25">
      <c r="A6" s="77" t="s">
        <v>573</v>
      </c>
      <c r="B6" s="79" t="s">
        <v>574</v>
      </c>
      <c r="C6" s="79"/>
      <c r="D6" s="79"/>
      <c r="E6" s="79"/>
      <c r="F6" s="79"/>
      <c r="G6" s="79"/>
      <c r="H6" s="79"/>
      <c r="I6" s="79"/>
      <c r="J6" s="79"/>
      <c r="K6" s="79"/>
      <c r="L6" s="79"/>
    </row>
    <row r="7" spans="1:12" x14ac:dyDescent="0.25">
      <c r="A7" s="78" t="s">
        <v>575</v>
      </c>
      <c r="B7" s="80" t="s">
        <v>82</v>
      </c>
      <c r="C7" s="80"/>
      <c r="D7" s="80"/>
      <c r="E7" s="80"/>
      <c r="F7" s="80"/>
      <c r="G7" s="80"/>
      <c r="H7" s="80"/>
      <c r="I7" s="80"/>
      <c r="J7" s="80"/>
      <c r="K7" s="80"/>
      <c r="L7" s="80"/>
    </row>
    <row r="8" spans="1:12" x14ac:dyDescent="0.25">
      <c r="A8" s="78" t="s">
        <v>285</v>
      </c>
      <c r="B8" s="80">
        <v>2015</v>
      </c>
      <c r="C8" s="80"/>
      <c r="D8" s="80"/>
      <c r="E8" s="80"/>
      <c r="F8" s="80"/>
      <c r="G8" s="80"/>
      <c r="H8" s="80"/>
      <c r="I8" s="80"/>
      <c r="J8" s="80"/>
      <c r="K8" s="80"/>
      <c r="L8" s="80"/>
    </row>
    <row r="9" spans="1:12" x14ac:dyDescent="0.25">
      <c r="A9" s="78" t="s">
        <v>286</v>
      </c>
      <c r="B9" s="80" t="s">
        <v>467</v>
      </c>
      <c r="C9" s="80"/>
      <c r="D9" s="80"/>
      <c r="E9" s="80"/>
      <c r="F9" s="80"/>
      <c r="G9" s="80"/>
      <c r="H9" s="80"/>
      <c r="I9" s="80"/>
      <c r="J9" s="80"/>
      <c r="K9" s="80"/>
      <c r="L9" s="80"/>
    </row>
    <row r="10" spans="1:12" x14ac:dyDescent="0.25">
      <c r="A10" s="78" t="s">
        <v>6</v>
      </c>
      <c r="B10" s="80" t="s">
        <v>472</v>
      </c>
      <c r="C10" s="80"/>
      <c r="D10" s="80"/>
      <c r="E10" s="80"/>
      <c r="F10" s="80"/>
      <c r="G10" s="80"/>
      <c r="H10" s="80"/>
      <c r="I10" s="80"/>
      <c r="J10" s="80"/>
      <c r="K10" s="80"/>
      <c r="L10" s="80"/>
    </row>
    <row r="11" spans="1:12" x14ac:dyDescent="0.25">
      <c r="A11" s="78" t="s">
        <v>287</v>
      </c>
      <c r="B11" s="80" t="s">
        <v>422</v>
      </c>
      <c r="C11" s="80"/>
      <c r="D11" s="80"/>
      <c r="E11" s="80"/>
      <c r="F11" s="80"/>
      <c r="G11" s="80"/>
      <c r="H11" s="80"/>
      <c r="I11" s="80"/>
      <c r="J11" s="80"/>
      <c r="K11" s="80"/>
      <c r="L11" s="80"/>
    </row>
    <row r="12" spans="1:12" x14ac:dyDescent="0.25">
      <c r="A12" s="78" t="s">
        <v>288</v>
      </c>
      <c r="B12" s="80" t="s">
        <v>469</v>
      </c>
      <c r="C12" s="80"/>
      <c r="D12" s="80"/>
      <c r="E12" s="80"/>
      <c r="F12" s="80"/>
      <c r="G12" s="80"/>
      <c r="H12" s="80"/>
      <c r="I12" s="80"/>
      <c r="J12" s="80"/>
      <c r="K12" s="80"/>
      <c r="L12" s="80"/>
    </row>
    <row r="13" spans="1:12" x14ac:dyDescent="0.25">
      <c r="A13" s="78" t="s">
        <v>582</v>
      </c>
      <c r="B13" s="80">
        <v>0</v>
      </c>
      <c r="C13" s="80"/>
      <c r="D13" s="80"/>
      <c r="E13" s="80"/>
      <c r="F13" s="80"/>
      <c r="G13" s="80"/>
      <c r="H13" s="80"/>
      <c r="I13" s="80"/>
      <c r="J13" s="80"/>
      <c r="K13" s="80"/>
      <c r="L13" s="80"/>
    </row>
    <row r="14" spans="1:12" x14ac:dyDescent="0.25">
      <c r="A14" s="78" t="s">
        <v>290</v>
      </c>
      <c r="B14" s="80">
        <v>405</v>
      </c>
      <c r="C14" s="80"/>
      <c r="D14" s="80"/>
      <c r="E14" s="80"/>
      <c r="F14" s="80"/>
      <c r="G14" s="80"/>
      <c r="H14" s="80"/>
      <c r="I14" s="80"/>
      <c r="J14" s="80"/>
      <c r="K14" s="80"/>
      <c r="L14" s="80"/>
    </row>
    <row r="15" spans="1:12" x14ac:dyDescent="0.25">
      <c r="A15" s="78" t="s">
        <v>585</v>
      </c>
      <c r="B15" s="80" t="s">
        <v>473</v>
      </c>
      <c r="C15" s="80"/>
      <c r="D15" s="80"/>
      <c r="E15" s="80"/>
      <c r="F15" s="80"/>
      <c r="G15" s="80"/>
      <c r="H15" s="80"/>
      <c r="I15" s="80"/>
      <c r="J15" s="80"/>
      <c r="K15" s="80"/>
      <c r="L15" s="80"/>
    </row>
    <row r="16" spans="1:12" x14ac:dyDescent="0.25">
      <c r="A16" s="78" t="s">
        <v>292</v>
      </c>
      <c r="B16" s="80" t="s">
        <v>474</v>
      </c>
      <c r="C16" s="80"/>
      <c r="D16" s="80"/>
      <c r="E16" s="80"/>
      <c r="F16" s="80"/>
      <c r="G16" s="80"/>
      <c r="H16" s="80"/>
      <c r="I16" s="80"/>
      <c r="J16" s="80"/>
      <c r="K16" s="80"/>
      <c r="L16" s="80"/>
    </row>
    <row r="17" spans="1:12" ht="39.6" x14ac:dyDescent="0.25">
      <c r="A17" s="84" t="s">
        <v>657</v>
      </c>
      <c r="B17" s="85" t="s">
        <v>471</v>
      </c>
      <c r="C17" s="80"/>
      <c r="D17" s="80"/>
      <c r="E17" s="80"/>
      <c r="F17" s="80"/>
      <c r="G17" s="80"/>
      <c r="H17" s="80"/>
      <c r="I17" s="80"/>
      <c r="J17" s="80"/>
      <c r="K17" s="80"/>
      <c r="L17" s="80"/>
    </row>
    <row r="18" spans="1:12" x14ac:dyDescent="0.25">
      <c r="A18" s="84" t="s">
        <v>589</v>
      </c>
      <c r="B18" s="86">
        <v>45106</v>
      </c>
      <c r="C18" s="80"/>
      <c r="D18" s="80"/>
      <c r="E18" s="80"/>
      <c r="F18" s="80"/>
      <c r="G18" s="80"/>
      <c r="H18" s="80"/>
      <c r="I18" s="80"/>
      <c r="J18" s="80"/>
      <c r="K18" s="80"/>
      <c r="L18" s="80"/>
    </row>
    <row r="19" spans="1:12" x14ac:dyDescent="0.25">
      <c r="A19" s="84" t="s">
        <v>295</v>
      </c>
      <c r="B19" s="86">
        <v>45110</v>
      </c>
      <c r="C19" s="80"/>
      <c r="D19" s="80"/>
      <c r="E19" s="80"/>
      <c r="F19" s="80"/>
      <c r="G19" s="80"/>
      <c r="H19" s="80"/>
      <c r="I19" s="80"/>
      <c r="J19" s="80"/>
      <c r="K19" s="80"/>
      <c r="L19" s="80"/>
    </row>
    <row r="20" spans="1:12" x14ac:dyDescent="0.25">
      <c r="A20" s="84" t="s">
        <v>297</v>
      </c>
      <c r="B20" s="85" t="s">
        <v>310</v>
      </c>
      <c r="C20" s="80"/>
      <c r="D20" s="80"/>
      <c r="E20" s="80"/>
      <c r="F20" s="80"/>
      <c r="G20" s="80"/>
      <c r="H20" s="80"/>
      <c r="I20" s="80"/>
      <c r="J20" s="80"/>
      <c r="K20" s="80"/>
      <c r="L20" s="80"/>
    </row>
    <row r="21" spans="1:12" x14ac:dyDescent="0.25">
      <c r="A21" s="168" t="s">
        <v>658</v>
      </c>
      <c r="B21" s="85" t="s">
        <v>309</v>
      </c>
      <c r="C21" s="80"/>
      <c r="D21" s="80"/>
      <c r="E21" s="80"/>
      <c r="F21" s="80"/>
      <c r="G21" s="80"/>
      <c r="H21" s="80"/>
      <c r="I21" s="80"/>
      <c r="J21" s="80"/>
      <c r="K21" s="80"/>
      <c r="L21" s="80"/>
    </row>
    <row r="23" spans="1:12" x14ac:dyDescent="0.25">
      <c r="B23" s="95" t="str">
        <f>HYPERLINK("#'Factor List'!A1","Back to Factor List")</f>
        <v>Back to Factor List</v>
      </c>
    </row>
    <row r="24" spans="1:12" x14ac:dyDescent="0.25">
      <c r="B24" s="95" t="str">
        <f>HYPERLINK("#'Assumptions'!A1","Assumptions")</f>
        <v>Assumptions</v>
      </c>
    </row>
    <row r="26" spans="1:12" x14ac:dyDescent="0.25">
      <c r="A26" s="91" t="s">
        <v>700</v>
      </c>
      <c r="B26" s="91">
        <v>60</v>
      </c>
      <c r="C26" s="91">
        <v>61</v>
      </c>
      <c r="D26" s="91">
        <v>62</v>
      </c>
      <c r="E26" s="91">
        <v>63</v>
      </c>
      <c r="F26" s="91">
        <v>64</v>
      </c>
      <c r="G26" s="91">
        <v>65</v>
      </c>
      <c r="H26" s="91">
        <v>66</v>
      </c>
      <c r="I26" s="91">
        <v>67</v>
      </c>
      <c r="J26" s="91">
        <v>68</v>
      </c>
      <c r="K26" s="91">
        <v>69</v>
      </c>
      <c r="L26" s="91">
        <v>70</v>
      </c>
    </row>
    <row r="27" spans="1:12" x14ac:dyDescent="0.25">
      <c r="A27" s="92">
        <v>0</v>
      </c>
      <c r="B27" s="115">
        <v>2E-3</v>
      </c>
      <c r="C27" s="115">
        <v>4.5999999999999999E-2</v>
      </c>
      <c r="D27" s="115">
        <v>4.7E-2</v>
      </c>
      <c r="E27" s="115">
        <v>4.9000000000000002E-2</v>
      </c>
      <c r="F27" s="115">
        <v>0.05</v>
      </c>
      <c r="G27" s="115">
        <v>5.1999999999999998E-2</v>
      </c>
      <c r="H27" s="115">
        <v>5.3999999999999999E-2</v>
      </c>
      <c r="I27" s="115">
        <v>5.5E-2</v>
      </c>
      <c r="J27" s="115">
        <v>5.7000000000000002E-2</v>
      </c>
      <c r="K27" s="115">
        <v>5.8999999999999997E-2</v>
      </c>
      <c r="L27" s="115">
        <v>6.2E-2</v>
      </c>
    </row>
    <row r="28" spans="1:12" x14ac:dyDescent="0.25">
      <c r="A28" s="92">
        <v>1</v>
      </c>
      <c r="B28" s="115">
        <v>6.0000000000000001E-3</v>
      </c>
      <c r="C28" s="115">
        <v>4.5999999999999999E-2</v>
      </c>
      <c r="D28" s="115">
        <v>4.7E-2</v>
      </c>
      <c r="E28" s="115">
        <v>4.9000000000000002E-2</v>
      </c>
      <c r="F28" s="115">
        <v>5.0999999999999997E-2</v>
      </c>
      <c r="G28" s="115">
        <v>5.1999999999999998E-2</v>
      </c>
      <c r="H28" s="115">
        <v>5.3999999999999999E-2</v>
      </c>
      <c r="I28" s="115">
        <v>5.6000000000000001E-2</v>
      </c>
      <c r="J28" s="115">
        <v>5.7000000000000002E-2</v>
      </c>
      <c r="K28" s="115">
        <v>5.8999999999999997E-2</v>
      </c>
      <c r="L28" s="115"/>
    </row>
    <row r="29" spans="1:12" x14ac:dyDescent="0.25">
      <c r="A29" s="92">
        <v>2</v>
      </c>
      <c r="B29" s="115">
        <v>0.01</v>
      </c>
      <c r="C29" s="115">
        <v>4.5999999999999999E-2</v>
      </c>
      <c r="D29" s="115">
        <v>4.7E-2</v>
      </c>
      <c r="E29" s="115">
        <v>4.9000000000000002E-2</v>
      </c>
      <c r="F29" s="115">
        <v>5.0999999999999997E-2</v>
      </c>
      <c r="G29" s="115">
        <v>5.1999999999999998E-2</v>
      </c>
      <c r="H29" s="115">
        <v>5.3999999999999999E-2</v>
      </c>
      <c r="I29" s="115">
        <v>5.6000000000000001E-2</v>
      </c>
      <c r="J29" s="115">
        <v>5.7000000000000002E-2</v>
      </c>
      <c r="K29" s="115">
        <v>5.8999999999999997E-2</v>
      </c>
      <c r="L29" s="115"/>
    </row>
    <row r="30" spans="1:12" x14ac:dyDescent="0.25">
      <c r="A30" s="92">
        <v>3</v>
      </c>
      <c r="B30" s="115">
        <v>1.2999999999999999E-2</v>
      </c>
      <c r="C30" s="115">
        <v>4.5999999999999999E-2</v>
      </c>
      <c r="D30" s="115">
        <v>4.8000000000000001E-2</v>
      </c>
      <c r="E30" s="115">
        <v>4.9000000000000002E-2</v>
      </c>
      <c r="F30" s="115">
        <v>5.0999999999999997E-2</v>
      </c>
      <c r="G30" s="115">
        <v>5.2999999999999999E-2</v>
      </c>
      <c r="H30" s="115">
        <v>5.3999999999999999E-2</v>
      </c>
      <c r="I30" s="115">
        <v>5.6000000000000001E-2</v>
      </c>
      <c r="J30" s="115">
        <v>5.7000000000000002E-2</v>
      </c>
      <c r="K30" s="115">
        <v>0.06</v>
      </c>
      <c r="L30" s="115"/>
    </row>
    <row r="31" spans="1:12" x14ac:dyDescent="0.25">
      <c r="A31" s="92">
        <v>4</v>
      </c>
      <c r="B31" s="115">
        <v>1.7000000000000001E-2</v>
      </c>
      <c r="C31" s="115">
        <v>4.5999999999999999E-2</v>
      </c>
      <c r="D31" s="115">
        <v>4.8000000000000001E-2</v>
      </c>
      <c r="E31" s="115">
        <v>4.9000000000000002E-2</v>
      </c>
      <c r="F31" s="115">
        <v>5.0999999999999997E-2</v>
      </c>
      <c r="G31" s="115">
        <v>5.2999999999999999E-2</v>
      </c>
      <c r="H31" s="115">
        <v>5.3999999999999999E-2</v>
      </c>
      <c r="I31" s="115">
        <v>5.6000000000000001E-2</v>
      </c>
      <c r="J31" s="115">
        <v>5.8000000000000003E-2</v>
      </c>
      <c r="K31" s="115">
        <v>0.06</v>
      </c>
      <c r="L31" s="115"/>
    </row>
    <row r="32" spans="1:12" x14ac:dyDescent="0.25">
      <c r="A32" s="92">
        <v>5</v>
      </c>
      <c r="B32" s="115">
        <v>2.1000000000000001E-2</v>
      </c>
      <c r="C32" s="115">
        <v>4.5999999999999999E-2</v>
      </c>
      <c r="D32" s="115">
        <v>4.8000000000000001E-2</v>
      </c>
      <c r="E32" s="115">
        <v>4.9000000000000002E-2</v>
      </c>
      <c r="F32" s="115">
        <v>5.0999999999999997E-2</v>
      </c>
      <c r="G32" s="115">
        <v>5.2999999999999999E-2</v>
      </c>
      <c r="H32" s="115">
        <v>5.3999999999999999E-2</v>
      </c>
      <c r="I32" s="115">
        <v>5.6000000000000001E-2</v>
      </c>
      <c r="J32" s="115">
        <v>5.8000000000000003E-2</v>
      </c>
      <c r="K32" s="115">
        <v>0.06</v>
      </c>
      <c r="L32" s="115"/>
    </row>
    <row r="33" spans="1:12" x14ac:dyDescent="0.25">
      <c r="A33" s="92">
        <v>6</v>
      </c>
      <c r="B33" s="115">
        <v>2.5000000000000001E-2</v>
      </c>
      <c r="C33" s="115">
        <v>4.5999999999999999E-2</v>
      </c>
      <c r="D33" s="115">
        <v>4.8000000000000001E-2</v>
      </c>
      <c r="E33" s="115">
        <v>0.05</v>
      </c>
      <c r="F33" s="115">
        <v>5.0999999999999997E-2</v>
      </c>
      <c r="G33" s="115">
        <v>5.2999999999999999E-2</v>
      </c>
      <c r="H33" s="115">
        <v>5.5E-2</v>
      </c>
      <c r="I33" s="115">
        <v>5.6000000000000001E-2</v>
      </c>
      <c r="J33" s="115">
        <v>5.8000000000000003E-2</v>
      </c>
      <c r="K33" s="115">
        <v>0.06</v>
      </c>
      <c r="L33" s="115"/>
    </row>
    <row r="34" spans="1:12" x14ac:dyDescent="0.25">
      <c r="A34" s="92">
        <v>7</v>
      </c>
      <c r="B34" s="115">
        <v>2.9000000000000001E-2</v>
      </c>
      <c r="C34" s="115">
        <v>4.7E-2</v>
      </c>
      <c r="D34" s="115">
        <v>4.8000000000000001E-2</v>
      </c>
      <c r="E34" s="115">
        <v>0.05</v>
      </c>
      <c r="F34" s="115">
        <v>5.0999999999999997E-2</v>
      </c>
      <c r="G34" s="115">
        <v>5.2999999999999999E-2</v>
      </c>
      <c r="H34" s="115">
        <v>5.5E-2</v>
      </c>
      <c r="I34" s="115">
        <v>5.6000000000000001E-2</v>
      </c>
      <c r="J34" s="115">
        <v>5.8000000000000003E-2</v>
      </c>
      <c r="K34" s="115">
        <v>6.0999999999999999E-2</v>
      </c>
      <c r="L34" s="115"/>
    </row>
    <row r="35" spans="1:12" x14ac:dyDescent="0.25">
      <c r="A35" s="92">
        <v>8</v>
      </c>
      <c r="B35" s="115">
        <v>3.2000000000000001E-2</v>
      </c>
      <c r="C35" s="115">
        <v>4.7E-2</v>
      </c>
      <c r="D35" s="115">
        <v>4.8000000000000001E-2</v>
      </c>
      <c r="E35" s="115">
        <v>0.05</v>
      </c>
      <c r="F35" s="115">
        <v>5.1999999999999998E-2</v>
      </c>
      <c r="G35" s="115">
        <v>5.2999999999999999E-2</v>
      </c>
      <c r="H35" s="115">
        <v>5.5E-2</v>
      </c>
      <c r="I35" s="115">
        <v>5.6000000000000001E-2</v>
      </c>
      <c r="J35" s="115">
        <v>5.8000000000000003E-2</v>
      </c>
      <c r="K35" s="115">
        <v>6.0999999999999999E-2</v>
      </c>
      <c r="L35" s="115"/>
    </row>
    <row r="36" spans="1:12" x14ac:dyDescent="0.25">
      <c r="A36" s="92">
        <v>9</v>
      </c>
      <c r="B36" s="115">
        <v>3.5999999999999997E-2</v>
      </c>
      <c r="C36" s="115">
        <v>4.7E-2</v>
      </c>
      <c r="D36" s="115">
        <v>4.8000000000000001E-2</v>
      </c>
      <c r="E36" s="115">
        <v>0.05</v>
      </c>
      <c r="F36" s="115">
        <v>5.1999999999999998E-2</v>
      </c>
      <c r="G36" s="115">
        <v>5.2999999999999999E-2</v>
      </c>
      <c r="H36" s="115">
        <v>5.5E-2</v>
      </c>
      <c r="I36" s="115">
        <v>5.7000000000000002E-2</v>
      </c>
      <c r="J36" s="115">
        <v>5.8000000000000003E-2</v>
      </c>
      <c r="K36" s="115">
        <v>6.0999999999999999E-2</v>
      </c>
      <c r="L36" s="115"/>
    </row>
    <row r="37" spans="1:12" x14ac:dyDescent="0.25">
      <c r="A37" s="92">
        <v>10</v>
      </c>
      <c r="B37" s="115">
        <v>0.04</v>
      </c>
      <c r="C37" s="115">
        <v>4.7E-2</v>
      </c>
      <c r="D37" s="115">
        <v>4.8000000000000001E-2</v>
      </c>
      <c r="E37" s="115">
        <v>0.05</v>
      </c>
      <c r="F37" s="115">
        <v>5.1999999999999998E-2</v>
      </c>
      <c r="G37" s="115">
        <v>5.3999999999999999E-2</v>
      </c>
      <c r="H37" s="115">
        <v>5.5E-2</v>
      </c>
      <c r="I37" s="115">
        <v>5.7000000000000002E-2</v>
      </c>
      <c r="J37" s="115">
        <v>5.8000000000000003E-2</v>
      </c>
      <c r="K37" s="115">
        <v>6.0999999999999999E-2</v>
      </c>
      <c r="L37" s="115"/>
    </row>
    <row r="38" spans="1:12" x14ac:dyDescent="0.25">
      <c r="A38" s="92">
        <v>11</v>
      </c>
      <c r="B38" s="115">
        <v>4.3999999999999997E-2</v>
      </c>
      <c r="C38" s="115">
        <v>4.7E-2</v>
      </c>
      <c r="D38" s="115">
        <v>4.9000000000000002E-2</v>
      </c>
      <c r="E38" s="115">
        <v>0.05</v>
      </c>
      <c r="F38" s="115">
        <v>5.1999999999999998E-2</v>
      </c>
      <c r="G38" s="115">
        <v>5.3999999999999999E-2</v>
      </c>
      <c r="H38" s="115">
        <v>5.5E-2</v>
      </c>
      <c r="I38" s="115">
        <v>5.7000000000000002E-2</v>
      </c>
      <c r="J38" s="115">
        <v>5.8999999999999997E-2</v>
      </c>
      <c r="K38" s="115">
        <v>6.2E-2</v>
      </c>
      <c r="L38" s="115"/>
    </row>
    <row r="39" spans="1:12" x14ac:dyDescent="0.25">
      <c r="A39"/>
      <c r="B39"/>
    </row>
    <row r="40" spans="1:12" x14ac:dyDescent="0.25">
      <c r="A40"/>
      <c r="B40"/>
    </row>
    <row r="41" spans="1:12" x14ac:dyDescent="0.25">
      <c r="A41"/>
      <c r="B41"/>
    </row>
    <row r="42" spans="1:12" x14ac:dyDescent="0.25">
      <c r="A42"/>
      <c r="B42"/>
    </row>
    <row r="43" spans="1:12" x14ac:dyDescent="0.25">
      <c r="A43"/>
      <c r="B43"/>
    </row>
    <row r="44" spans="1:12" ht="39.6" customHeight="1" x14ac:dyDescent="0.25">
      <c r="A44"/>
      <c r="B44"/>
    </row>
    <row r="45" spans="1:12" x14ac:dyDescent="0.25">
      <c r="A45"/>
      <c r="B45"/>
    </row>
    <row r="46" spans="1:12" ht="27.6" customHeight="1" x14ac:dyDescent="0.25">
      <c r="A46"/>
      <c r="B46"/>
    </row>
    <row r="47" spans="1:12" x14ac:dyDescent="0.25">
      <c r="A47"/>
      <c r="B47"/>
    </row>
    <row r="48" spans="1: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X3OjW01mWr8GtCQGN3vaBlEipOE96MjLRWoEPgIqgRTSiuZhX+WlZHEsamhyRqayVmo5/CHwQ9h7bWV9BeE+JQ==" saltValue="fuygs1BF6wgk2r1fTXZ6uw==" spinCount="100000" sheet="1" objects="1" scenarios="1"/>
  <conditionalFormatting sqref="A6:A16">
    <cfRule type="expression" dxfId="499" priority="21" stopIfTrue="1">
      <formula>MOD(ROW(),2)=0</formula>
    </cfRule>
    <cfRule type="expression" dxfId="498" priority="22" stopIfTrue="1">
      <formula>MOD(ROW(),2)&lt;&gt;0</formula>
    </cfRule>
  </conditionalFormatting>
  <conditionalFormatting sqref="B6:L16 B26:L38 C17:L21">
    <cfRule type="expression" dxfId="497" priority="23" stopIfTrue="1">
      <formula>MOD(ROW(),2)=0</formula>
    </cfRule>
    <cfRule type="expression" dxfId="496" priority="24" stopIfTrue="1">
      <formula>MOD(ROW(),2)&lt;&gt;0</formula>
    </cfRule>
  </conditionalFormatting>
  <conditionalFormatting sqref="A17:A20">
    <cfRule type="expression" dxfId="495" priority="13" stopIfTrue="1">
      <formula>MOD(ROW(),2)=0</formula>
    </cfRule>
    <cfRule type="expression" dxfId="494" priority="14" stopIfTrue="1">
      <formula>MOD(ROW(),2)&lt;&gt;0</formula>
    </cfRule>
  </conditionalFormatting>
  <conditionalFormatting sqref="B17:B21">
    <cfRule type="expression" dxfId="493" priority="15" stopIfTrue="1">
      <formula>MOD(ROW(),2)=0</formula>
    </cfRule>
    <cfRule type="expression" dxfId="492" priority="16" stopIfTrue="1">
      <formula>MOD(ROW(),2)&lt;&gt;0</formula>
    </cfRule>
  </conditionalFormatting>
  <conditionalFormatting sqref="A26:A38">
    <cfRule type="expression" dxfId="491" priority="7" stopIfTrue="1">
      <formula>MOD(ROW(),2)=0</formula>
    </cfRule>
    <cfRule type="expression" dxfId="490" priority="8" stopIfTrue="1">
      <formula>MOD(ROW(),2)&lt;&gt;0</formula>
    </cfRule>
  </conditionalFormatting>
  <conditionalFormatting sqref="A21">
    <cfRule type="expression" dxfId="489" priority="3" stopIfTrue="1">
      <formula>MOD(ROW(),2)=0</formula>
    </cfRule>
    <cfRule type="expression" dxfId="48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573FA-8387-47B2-B893-CEBBED103EDD}">
  <sheetPr codeName="Sheet120"/>
  <dimension ref="A1:L46"/>
  <sheetViews>
    <sheetView showGridLines="0" zoomScale="85" zoomScaleNormal="85" workbookViewId="0"/>
  </sheetViews>
  <sheetFormatPr defaultColWidth="10" defaultRowHeight="13.2" x14ac:dyDescent="0.25"/>
  <cols>
    <col min="1" max="1" width="31.88671875" style="27" customWidth="1"/>
    <col min="2" max="2" width="22.88671875" style="27" customWidth="1"/>
    <col min="3" max="3" width="10.109375" style="27" customWidth="1"/>
    <col min="4" max="4" width="10" style="27" customWidth="1"/>
    <col min="5" max="16384" width="10" style="27"/>
  </cols>
  <sheetData>
    <row r="1" spans="1:12" ht="21" x14ac:dyDescent="0.4">
      <c r="A1" s="40" t="s">
        <v>0</v>
      </c>
      <c r="B1" s="41"/>
      <c r="C1" s="41"/>
      <c r="D1" s="41"/>
      <c r="E1" s="41"/>
      <c r="F1" s="41"/>
      <c r="G1" s="41"/>
      <c r="H1" s="41"/>
      <c r="I1" s="41"/>
    </row>
    <row r="2" spans="1:12" ht="15.6" x14ac:dyDescent="0.3">
      <c r="A2" s="42" t="str">
        <f>IF(title="&gt; Enter workbook title here","Enter workbook title in Cover sheet",title)</f>
        <v>Fire_S - Consolidated Factor Spreadsheet</v>
      </c>
      <c r="B2" s="43"/>
      <c r="C2" s="43"/>
      <c r="D2" s="43"/>
      <c r="E2" s="43"/>
      <c r="F2" s="43"/>
      <c r="G2" s="43"/>
      <c r="H2" s="43"/>
      <c r="I2" s="43"/>
    </row>
    <row r="3" spans="1:12" ht="15.6" x14ac:dyDescent="0.3">
      <c r="A3" s="44" t="str">
        <f>TABLE_FACTOR_TYPE&amp;" - x-"&amp;TABLE_SERIES_NUMBER</f>
        <v>LRF - x-406</v>
      </c>
      <c r="B3" s="43"/>
      <c r="C3" s="43"/>
      <c r="D3" s="43"/>
      <c r="E3" s="43"/>
      <c r="F3" s="43"/>
      <c r="G3" s="43"/>
      <c r="H3" s="43"/>
      <c r="I3" s="43"/>
    </row>
    <row r="4" spans="1:12" x14ac:dyDescent="0.25">
      <c r="A4" s="45"/>
    </row>
    <row r="6" spans="1:12" x14ac:dyDescent="0.25">
      <c r="A6" s="89" t="s">
        <v>573</v>
      </c>
      <c r="B6" s="90" t="s">
        <v>574</v>
      </c>
      <c r="C6" s="90"/>
      <c r="D6" s="90"/>
      <c r="E6" s="90"/>
      <c r="F6" s="90"/>
      <c r="G6" s="90"/>
      <c r="H6" s="90"/>
      <c r="I6" s="90"/>
      <c r="J6" s="90"/>
      <c r="K6" s="90"/>
      <c r="L6" s="90"/>
    </row>
    <row r="7" spans="1:12" x14ac:dyDescent="0.25">
      <c r="A7" s="84" t="s">
        <v>575</v>
      </c>
      <c r="B7" s="85" t="s">
        <v>82</v>
      </c>
      <c r="C7" s="85"/>
      <c r="D7" s="85"/>
      <c r="E7" s="85"/>
      <c r="F7" s="85"/>
      <c r="G7" s="85"/>
      <c r="H7" s="85"/>
      <c r="I7" s="85"/>
      <c r="J7" s="85"/>
      <c r="K7" s="85"/>
      <c r="L7" s="85"/>
    </row>
    <row r="8" spans="1:12" x14ac:dyDescent="0.25">
      <c r="A8" s="84" t="s">
        <v>285</v>
      </c>
      <c r="B8" s="85">
        <v>2015</v>
      </c>
      <c r="C8" s="85"/>
      <c r="D8" s="85"/>
      <c r="E8" s="85"/>
      <c r="F8" s="85"/>
      <c r="G8" s="85"/>
      <c r="H8" s="85"/>
      <c r="I8" s="85"/>
      <c r="J8" s="85"/>
      <c r="K8" s="85"/>
      <c r="L8" s="85"/>
    </row>
    <row r="9" spans="1:12" x14ac:dyDescent="0.25">
      <c r="A9" s="84" t="s">
        <v>286</v>
      </c>
      <c r="B9" s="85" t="s">
        <v>467</v>
      </c>
      <c r="C9" s="85"/>
      <c r="D9" s="85"/>
      <c r="E9" s="85"/>
      <c r="F9" s="85"/>
      <c r="G9" s="85"/>
      <c r="H9" s="85"/>
      <c r="I9" s="85"/>
      <c r="J9" s="85"/>
      <c r="K9" s="85"/>
      <c r="L9" s="85"/>
    </row>
    <row r="10" spans="1:12" x14ac:dyDescent="0.25">
      <c r="A10" s="84" t="s">
        <v>6</v>
      </c>
      <c r="B10" s="85" t="s">
        <v>475</v>
      </c>
      <c r="C10" s="85"/>
      <c r="D10" s="85"/>
      <c r="E10" s="85"/>
      <c r="F10" s="85"/>
      <c r="G10" s="85"/>
      <c r="H10" s="85"/>
      <c r="I10" s="85"/>
      <c r="J10" s="85"/>
      <c r="K10" s="85"/>
      <c r="L10" s="85"/>
    </row>
    <row r="11" spans="1:12" x14ac:dyDescent="0.25">
      <c r="A11" s="84" t="s">
        <v>287</v>
      </c>
      <c r="B11" s="85" t="s">
        <v>422</v>
      </c>
      <c r="C11" s="85"/>
      <c r="D11" s="85"/>
      <c r="E11" s="85"/>
      <c r="F11" s="85"/>
      <c r="G11" s="85"/>
      <c r="H11" s="85"/>
      <c r="I11" s="85"/>
      <c r="J11" s="85"/>
      <c r="K11" s="85"/>
      <c r="L11" s="85"/>
    </row>
    <row r="12" spans="1:12" x14ac:dyDescent="0.25">
      <c r="A12" s="84" t="s">
        <v>288</v>
      </c>
      <c r="B12" s="85" t="s">
        <v>705</v>
      </c>
      <c r="C12" s="85"/>
      <c r="D12" s="85"/>
      <c r="E12" s="85"/>
      <c r="F12" s="85"/>
      <c r="G12" s="85"/>
      <c r="H12" s="85"/>
      <c r="I12" s="85"/>
      <c r="J12" s="85"/>
      <c r="K12" s="85"/>
      <c r="L12" s="85"/>
    </row>
    <row r="13" spans="1:12" x14ac:dyDescent="0.25">
      <c r="A13" s="84" t="s">
        <v>582</v>
      </c>
      <c r="B13" s="85">
        <v>0</v>
      </c>
      <c r="C13" s="85"/>
      <c r="D13" s="85"/>
      <c r="E13" s="85"/>
      <c r="F13" s="85"/>
      <c r="G13" s="85"/>
      <c r="H13" s="85"/>
      <c r="I13" s="85"/>
      <c r="J13" s="85"/>
      <c r="K13" s="85"/>
      <c r="L13" s="85"/>
    </row>
    <row r="14" spans="1:12" x14ac:dyDescent="0.25">
      <c r="A14" s="84" t="s">
        <v>290</v>
      </c>
      <c r="B14" s="85">
        <v>406</v>
      </c>
      <c r="C14" s="85"/>
      <c r="D14" s="85"/>
      <c r="E14" s="85"/>
      <c r="F14" s="85"/>
      <c r="G14" s="85"/>
      <c r="H14" s="85"/>
      <c r="I14" s="85"/>
      <c r="J14" s="85"/>
      <c r="K14" s="85"/>
      <c r="L14" s="85"/>
    </row>
    <row r="15" spans="1:12" x14ac:dyDescent="0.25">
      <c r="A15" s="84" t="s">
        <v>585</v>
      </c>
      <c r="B15" s="85" t="s">
        <v>706</v>
      </c>
      <c r="C15" s="85"/>
      <c r="D15" s="85"/>
      <c r="E15" s="85"/>
      <c r="F15" s="85"/>
      <c r="G15" s="85"/>
      <c r="H15" s="85"/>
      <c r="I15" s="85"/>
      <c r="J15" s="85"/>
      <c r="K15" s="85"/>
      <c r="L15" s="85"/>
    </row>
    <row r="16" spans="1:12" x14ac:dyDescent="0.25">
      <c r="A16" s="84" t="s">
        <v>292</v>
      </c>
      <c r="B16" s="85" t="s">
        <v>478</v>
      </c>
      <c r="C16" s="85"/>
      <c r="D16" s="85"/>
      <c r="E16" s="85"/>
      <c r="F16" s="85"/>
      <c r="G16" s="85"/>
      <c r="H16" s="85"/>
      <c r="I16" s="85"/>
      <c r="J16" s="85"/>
      <c r="K16" s="85"/>
      <c r="L16" s="85"/>
    </row>
    <row r="17" spans="1:12" ht="39.6" x14ac:dyDescent="0.25">
      <c r="A17" s="84" t="s">
        <v>657</v>
      </c>
      <c r="B17" s="85" t="s">
        <v>471</v>
      </c>
      <c r="C17" s="85"/>
      <c r="D17" s="85"/>
      <c r="E17" s="85"/>
      <c r="F17" s="85"/>
      <c r="G17" s="85"/>
      <c r="H17" s="85"/>
      <c r="I17" s="85"/>
      <c r="J17" s="85"/>
      <c r="K17" s="85"/>
      <c r="L17" s="85"/>
    </row>
    <row r="18" spans="1:12" x14ac:dyDescent="0.25">
      <c r="A18" s="84" t="s">
        <v>589</v>
      </c>
      <c r="B18" s="86">
        <v>45106</v>
      </c>
      <c r="C18" s="85"/>
      <c r="D18" s="85"/>
      <c r="E18" s="85"/>
      <c r="F18" s="85"/>
      <c r="G18" s="85"/>
      <c r="H18" s="85"/>
      <c r="I18" s="85"/>
      <c r="J18" s="85"/>
      <c r="K18" s="85"/>
      <c r="L18" s="85"/>
    </row>
    <row r="19" spans="1:12" x14ac:dyDescent="0.25">
      <c r="A19" s="84" t="s">
        <v>295</v>
      </c>
      <c r="B19" s="86">
        <v>45110</v>
      </c>
      <c r="C19" s="85"/>
      <c r="D19" s="85"/>
      <c r="E19" s="85"/>
      <c r="F19" s="85"/>
      <c r="G19" s="85"/>
      <c r="H19" s="85"/>
      <c r="I19" s="85"/>
      <c r="J19" s="85"/>
      <c r="K19" s="85"/>
      <c r="L19" s="85"/>
    </row>
    <row r="20" spans="1:12" x14ac:dyDescent="0.25">
      <c r="A20" s="84" t="s">
        <v>297</v>
      </c>
      <c r="B20" s="85" t="s">
        <v>310</v>
      </c>
      <c r="C20" s="85"/>
      <c r="D20" s="85"/>
      <c r="E20" s="85"/>
      <c r="F20" s="85"/>
      <c r="G20" s="85"/>
      <c r="H20" s="85"/>
      <c r="I20" s="85"/>
      <c r="J20" s="85"/>
      <c r="K20" s="85"/>
      <c r="L20" s="85"/>
    </row>
    <row r="21" spans="1:12" x14ac:dyDescent="0.25">
      <c r="A21" s="168" t="s">
        <v>658</v>
      </c>
      <c r="B21" s="85" t="s">
        <v>309</v>
      </c>
      <c r="C21" s="85"/>
      <c r="D21" s="85"/>
      <c r="E21" s="85"/>
      <c r="F21" s="85"/>
      <c r="G21" s="85"/>
      <c r="H21" s="85"/>
      <c r="I21" s="85"/>
      <c r="J21" s="85"/>
      <c r="K21" s="85"/>
      <c r="L21" s="85"/>
    </row>
    <row r="23" spans="1:12" x14ac:dyDescent="0.25">
      <c r="B23" s="95" t="str">
        <f>HYPERLINK("#'Factor List'!A1","Back to Factor List")</f>
        <v>Back to Factor List</v>
      </c>
    </row>
    <row r="24" spans="1:12" x14ac:dyDescent="0.25">
      <c r="B24" s="95" t="str">
        <f>HYPERLINK("#'Assumptions'!A1","Assumptions")</f>
        <v>Assumptions</v>
      </c>
    </row>
    <row r="26" spans="1:12" x14ac:dyDescent="0.25">
      <c r="A26" s="110" t="s">
        <v>707</v>
      </c>
      <c r="B26" s="105">
        <v>59</v>
      </c>
      <c r="C26" s="105">
        <f>B26+1</f>
        <v>60</v>
      </c>
      <c r="D26" s="105">
        <f>C26+1</f>
        <v>61</v>
      </c>
      <c r="E26" s="105">
        <f>D26+1</f>
        <v>62</v>
      </c>
      <c r="F26" s="105">
        <f t="shared" ref="F26:L26" si="0">E26+1</f>
        <v>63</v>
      </c>
      <c r="G26" s="105">
        <f t="shared" si="0"/>
        <v>64</v>
      </c>
      <c r="H26" s="105">
        <f t="shared" si="0"/>
        <v>65</v>
      </c>
      <c r="I26" s="105">
        <f t="shared" si="0"/>
        <v>66</v>
      </c>
      <c r="J26" s="105">
        <f t="shared" si="0"/>
        <v>67</v>
      </c>
      <c r="K26" s="105">
        <f t="shared" si="0"/>
        <v>68</v>
      </c>
      <c r="L26" s="105">
        <f t="shared" si="0"/>
        <v>69</v>
      </c>
    </row>
    <row r="27" spans="1:12" x14ac:dyDescent="0.25">
      <c r="A27" s="109">
        <v>0</v>
      </c>
      <c r="B27" s="111">
        <v>0</v>
      </c>
      <c r="C27" s="111">
        <v>0</v>
      </c>
      <c r="D27" s="111">
        <v>0</v>
      </c>
      <c r="E27" s="111">
        <v>0</v>
      </c>
      <c r="F27" s="111">
        <v>0</v>
      </c>
      <c r="G27" s="111">
        <v>0</v>
      </c>
      <c r="H27" s="111">
        <v>0</v>
      </c>
      <c r="I27" s="111">
        <v>0</v>
      </c>
      <c r="J27" s="111">
        <v>0</v>
      </c>
      <c r="K27" s="111">
        <v>0</v>
      </c>
      <c r="L27" s="111">
        <v>0</v>
      </c>
    </row>
    <row r="28" spans="1:12" x14ac:dyDescent="0.25">
      <c r="A28" s="109">
        <v>1</v>
      </c>
      <c r="B28" s="111">
        <v>2E-3</v>
      </c>
      <c r="C28" s="111">
        <v>2E-3</v>
      </c>
      <c r="D28" s="111">
        <v>2E-3</v>
      </c>
      <c r="E28" s="111">
        <v>3.0000000000000001E-3</v>
      </c>
      <c r="F28" s="111">
        <v>3.0000000000000001E-3</v>
      </c>
      <c r="G28" s="111">
        <v>3.0000000000000001E-3</v>
      </c>
      <c r="H28" s="111">
        <v>3.0000000000000001E-3</v>
      </c>
      <c r="I28" s="111">
        <v>3.0000000000000001E-3</v>
      </c>
      <c r="J28" s="111">
        <v>3.0000000000000001E-3</v>
      </c>
      <c r="K28" s="111">
        <v>3.0000000000000001E-3</v>
      </c>
      <c r="L28" s="111">
        <v>4.0000000000000001E-3</v>
      </c>
    </row>
    <row r="29" spans="1:12" x14ac:dyDescent="0.25">
      <c r="A29" s="109">
        <v>2</v>
      </c>
      <c r="B29" s="111">
        <v>5.0000000000000001E-3</v>
      </c>
      <c r="C29" s="111">
        <v>5.0000000000000001E-3</v>
      </c>
      <c r="D29" s="111">
        <v>5.0000000000000001E-3</v>
      </c>
      <c r="E29" s="111">
        <v>5.0000000000000001E-3</v>
      </c>
      <c r="F29" s="111">
        <v>5.0000000000000001E-3</v>
      </c>
      <c r="G29" s="111">
        <v>6.0000000000000001E-3</v>
      </c>
      <c r="H29" s="111">
        <v>6.0000000000000001E-3</v>
      </c>
      <c r="I29" s="111">
        <v>6.0000000000000001E-3</v>
      </c>
      <c r="J29" s="111">
        <v>6.0000000000000001E-3</v>
      </c>
      <c r="K29" s="111">
        <v>7.0000000000000001E-3</v>
      </c>
      <c r="L29" s="111">
        <v>7.0000000000000001E-3</v>
      </c>
    </row>
    <row r="30" spans="1:12" x14ac:dyDescent="0.25">
      <c r="A30" s="109">
        <v>3</v>
      </c>
      <c r="B30" s="111">
        <v>7.0000000000000001E-3</v>
      </c>
      <c r="C30" s="111">
        <v>7.0000000000000001E-3</v>
      </c>
      <c r="D30" s="111">
        <v>7.0000000000000001E-3</v>
      </c>
      <c r="E30" s="111">
        <v>8.0000000000000002E-3</v>
      </c>
      <c r="F30" s="111">
        <v>8.0000000000000002E-3</v>
      </c>
      <c r="G30" s="111">
        <v>8.0000000000000002E-3</v>
      </c>
      <c r="H30" s="111">
        <v>8.9999999999999993E-3</v>
      </c>
      <c r="I30" s="111">
        <v>8.9999999999999993E-3</v>
      </c>
      <c r="J30" s="111">
        <v>0.01</v>
      </c>
      <c r="K30" s="111">
        <v>0.01</v>
      </c>
      <c r="L30" s="111">
        <v>1.0999999999999999E-2</v>
      </c>
    </row>
    <row r="31" spans="1:12" x14ac:dyDescent="0.25">
      <c r="A31" s="109">
        <v>4</v>
      </c>
      <c r="B31" s="111">
        <v>8.9999999999999993E-3</v>
      </c>
      <c r="C31" s="111">
        <v>8.9999999999999993E-3</v>
      </c>
      <c r="D31" s="111">
        <v>0.01</v>
      </c>
      <c r="E31" s="111">
        <v>0.01</v>
      </c>
      <c r="F31" s="111">
        <v>1.0999999999999999E-2</v>
      </c>
      <c r="G31" s="111">
        <v>1.0999999999999999E-2</v>
      </c>
      <c r="H31" s="111">
        <v>1.2E-2</v>
      </c>
      <c r="I31" s="111">
        <v>1.2E-2</v>
      </c>
      <c r="J31" s="111">
        <v>1.2999999999999999E-2</v>
      </c>
      <c r="K31" s="111">
        <v>1.2999999999999999E-2</v>
      </c>
      <c r="L31" s="111">
        <v>1.4E-2</v>
      </c>
    </row>
    <row r="32" spans="1:12" x14ac:dyDescent="0.25">
      <c r="A32" s="109">
        <v>5</v>
      </c>
      <c r="B32" s="111">
        <v>1.0999999999999999E-2</v>
      </c>
      <c r="C32" s="111">
        <v>1.0999999999999999E-2</v>
      </c>
      <c r="D32" s="111">
        <v>1.2E-2</v>
      </c>
      <c r="E32" s="111">
        <v>1.2999999999999999E-2</v>
      </c>
      <c r="F32" s="111">
        <v>1.2999999999999999E-2</v>
      </c>
      <c r="G32" s="111">
        <v>1.4E-2</v>
      </c>
      <c r="H32" s="111">
        <v>1.4999999999999999E-2</v>
      </c>
      <c r="I32" s="111">
        <v>1.4999999999999999E-2</v>
      </c>
      <c r="J32" s="111">
        <v>1.6E-2</v>
      </c>
      <c r="K32" s="111">
        <v>1.7000000000000001E-2</v>
      </c>
      <c r="L32" s="111">
        <v>1.7999999999999999E-2</v>
      </c>
    </row>
    <row r="33" spans="1:12" x14ac:dyDescent="0.25">
      <c r="A33" s="109">
        <v>6</v>
      </c>
      <c r="B33" s="111">
        <v>1.4E-2</v>
      </c>
      <c r="C33" s="111">
        <v>1.4E-2</v>
      </c>
      <c r="D33" s="111">
        <v>1.4E-2</v>
      </c>
      <c r="E33" s="111">
        <v>1.4999999999999999E-2</v>
      </c>
      <c r="F33" s="111">
        <v>1.6E-2</v>
      </c>
      <c r="G33" s="111">
        <v>1.7000000000000001E-2</v>
      </c>
      <c r="H33" s="111">
        <v>1.7999999999999999E-2</v>
      </c>
      <c r="I33" s="111">
        <v>1.9E-2</v>
      </c>
      <c r="J33" s="111">
        <v>1.9E-2</v>
      </c>
      <c r="K33" s="111">
        <v>0.02</v>
      </c>
      <c r="L33" s="111">
        <v>2.1999999999999999E-2</v>
      </c>
    </row>
    <row r="34" spans="1:12" x14ac:dyDescent="0.25">
      <c r="A34" s="109">
        <v>7</v>
      </c>
      <c r="B34" s="111">
        <v>1.6E-2</v>
      </c>
      <c r="C34" s="111">
        <v>1.6E-2</v>
      </c>
      <c r="D34" s="111">
        <v>1.7000000000000001E-2</v>
      </c>
      <c r="E34" s="111">
        <v>1.7999999999999999E-2</v>
      </c>
      <c r="F34" s="111">
        <v>1.9E-2</v>
      </c>
      <c r="G34" s="111">
        <v>0.02</v>
      </c>
      <c r="H34" s="111">
        <v>2.1000000000000001E-2</v>
      </c>
      <c r="I34" s="111">
        <v>2.1999999999999999E-2</v>
      </c>
      <c r="J34" s="111">
        <v>2.3E-2</v>
      </c>
      <c r="K34" s="111">
        <v>2.4E-2</v>
      </c>
      <c r="L34" s="111">
        <v>2.5000000000000001E-2</v>
      </c>
    </row>
    <row r="35" spans="1:12" x14ac:dyDescent="0.25">
      <c r="A35" s="109">
        <v>8</v>
      </c>
      <c r="B35" s="111">
        <v>1.7999999999999999E-2</v>
      </c>
      <c r="C35" s="111">
        <v>1.7999999999999999E-2</v>
      </c>
      <c r="D35" s="111">
        <v>1.9E-2</v>
      </c>
      <c r="E35" s="111">
        <v>0.02</v>
      </c>
      <c r="F35" s="111">
        <v>2.1000000000000001E-2</v>
      </c>
      <c r="G35" s="111">
        <v>2.3E-2</v>
      </c>
      <c r="H35" s="111">
        <v>2.4E-2</v>
      </c>
      <c r="I35" s="111">
        <v>2.5000000000000001E-2</v>
      </c>
      <c r="J35" s="111">
        <v>2.5999999999999999E-2</v>
      </c>
      <c r="K35" s="111">
        <v>2.7E-2</v>
      </c>
      <c r="L35" s="111">
        <v>2.9000000000000001E-2</v>
      </c>
    </row>
    <row r="36" spans="1:12" x14ac:dyDescent="0.25">
      <c r="A36" s="109">
        <v>9</v>
      </c>
      <c r="B36" s="111">
        <v>2.1000000000000001E-2</v>
      </c>
      <c r="C36" s="111">
        <v>2.1000000000000001E-2</v>
      </c>
      <c r="D36" s="111">
        <v>2.1999999999999999E-2</v>
      </c>
      <c r="E36" s="111">
        <v>2.3E-2</v>
      </c>
      <c r="F36" s="111">
        <v>2.4E-2</v>
      </c>
      <c r="G36" s="111">
        <v>2.5000000000000001E-2</v>
      </c>
      <c r="H36" s="111">
        <v>2.7E-2</v>
      </c>
      <c r="I36" s="111">
        <v>2.8000000000000001E-2</v>
      </c>
      <c r="J36" s="111">
        <v>2.9000000000000001E-2</v>
      </c>
      <c r="K36" s="111">
        <v>0.03</v>
      </c>
      <c r="L36" s="111">
        <v>3.3000000000000002E-2</v>
      </c>
    </row>
    <row r="37" spans="1:12" x14ac:dyDescent="0.25">
      <c r="A37" s="109">
        <v>10</v>
      </c>
      <c r="B37" s="111">
        <v>2.3E-2</v>
      </c>
      <c r="C37" s="111">
        <v>2.3E-2</v>
      </c>
      <c r="D37" s="111">
        <v>2.4E-2</v>
      </c>
      <c r="E37" s="111">
        <v>2.5000000000000001E-2</v>
      </c>
      <c r="F37" s="111">
        <v>2.7E-2</v>
      </c>
      <c r="G37" s="111">
        <v>2.8000000000000001E-2</v>
      </c>
      <c r="H37" s="111">
        <v>0.03</v>
      </c>
      <c r="I37" s="111">
        <v>3.1E-2</v>
      </c>
      <c r="J37" s="111">
        <v>3.2000000000000001E-2</v>
      </c>
      <c r="K37" s="111">
        <v>3.4000000000000002E-2</v>
      </c>
      <c r="L37" s="111">
        <v>3.5999999999999997E-2</v>
      </c>
    </row>
    <row r="38" spans="1:12" x14ac:dyDescent="0.25">
      <c r="A38" s="109">
        <v>11</v>
      </c>
      <c r="B38" s="111">
        <v>2.5000000000000001E-2</v>
      </c>
      <c r="C38" s="111">
        <v>2.5000000000000001E-2</v>
      </c>
      <c r="D38" s="111">
        <v>2.7E-2</v>
      </c>
      <c r="E38" s="111">
        <v>2.8000000000000001E-2</v>
      </c>
      <c r="F38" s="111">
        <v>2.9000000000000001E-2</v>
      </c>
      <c r="G38" s="111">
        <v>3.1E-2</v>
      </c>
      <c r="H38" s="111">
        <v>3.3000000000000002E-2</v>
      </c>
      <c r="I38" s="111">
        <v>3.4000000000000002E-2</v>
      </c>
      <c r="J38" s="111">
        <v>3.5000000000000003E-2</v>
      </c>
      <c r="K38" s="111">
        <v>3.6999999999999998E-2</v>
      </c>
      <c r="L38" s="111">
        <v>0.04</v>
      </c>
    </row>
    <row r="44" spans="1:12" ht="39.6" customHeight="1" x14ac:dyDescent="0.25"/>
    <row r="46" spans="1:12" ht="27.6" customHeight="1" x14ac:dyDescent="0.25"/>
  </sheetData>
  <sheetProtection algorithmName="SHA-512" hashValue="hHACQ6RyU3DkQQqa+GwT9STZVAF63nOWsIofiqT8XhOpxe4ZMwt+OOBXItl7KKL+RKncKqFXndaXPfid7+DV5Q==" saltValue="kez8FrxQ4RqBrygplNspxQ==" spinCount="100000" sheet="1" objects="1" scenarios="1"/>
  <conditionalFormatting sqref="A27:A38">
    <cfRule type="expression" dxfId="487" priority="19" stopIfTrue="1">
      <formula>MOD(ROW(),2)=0</formula>
    </cfRule>
    <cfRule type="expression" dxfId="486" priority="21" stopIfTrue="1">
      <formula>MOD(ROW(),2)&lt;&gt;0</formula>
    </cfRule>
  </conditionalFormatting>
  <conditionalFormatting sqref="A6:A16">
    <cfRule type="expression" dxfId="485" priority="17" stopIfTrue="1">
      <formula>MOD(ROW(),2)=0</formula>
    </cfRule>
    <cfRule type="expression" dxfId="484" priority="18" stopIfTrue="1">
      <formula>MOD(ROW(),2)&lt;&gt;0</formula>
    </cfRule>
  </conditionalFormatting>
  <conditionalFormatting sqref="B6:B16">
    <cfRule type="expression" dxfId="483" priority="20" stopIfTrue="1">
      <formula>MOD(ROW(),2)&lt;&gt;0</formula>
    </cfRule>
    <cfRule type="expression" dxfId="482" priority="22" stopIfTrue="1">
      <formula>MOD(ROW(),2)=0</formula>
    </cfRule>
  </conditionalFormatting>
  <conditionalFormatting sqref="B26:L38">
    <cfRule type="expression" dxfId="481" priority="15" stopIfTrue="1">
      <formula>MOD(ROW(),2)=0</formula>
    </cfRule>
    <cfRule type="expression" dxfId="480" priority="16" stopIfTrue="1">
      <formula>MOD(ROW(),2)&lt;&gt;0</formula>
    </cfRule>
  </conditionalFormatting>
  <conditionalFormatting sqref="C6:C21">
    <cfRule type="expression" dxfId="479" priority="13" stopIfTrue="1">
      <formula>MOD(ROW(),2)=0</formula>
    </cfRule>
    <cfRule type="expression" dxfId="478" priority="14" stopIfTrue="1">
      <formula>MOD(ROW(),2)&lt;&gt;0</formula>
    </cfRule>
  </conditionalFormatting>
  <conditionalFormatting sqref="D6:L21">
    <cfRule type="expression" dxfId="477" priority="11" stopIfTrue="1">
      <formula>MOD(ROW(),2)=0</formula>
    </cfRule>
    <cfRule type="expression" dxfId="476" priority="12" stopIfTrue="1">
      <formula>MOD(ROW(),2)&lt;&gt;0</formula>
    </cfRule>
  </conditionalFormatting>
  <conditionalFormatting sqref="A17:A20">
    <cfRule type="expression" dxfId="475" priority="9" stopIfTrue="1">
      <formula>MOD(ROW(),2)=0</formula>
    </cfRule>
    <cfRule type="expression" dxfId="474" priority="23" stopIfTrue="1">
      <formula>MOD(ROW(),2)&lt;&gt;0</formula>
    </cfRule>
  </conditionalFormatting>
  <conditionalFormatting sqref="B17:B21">
    <cfRule type="expression" dxfId="473" priority="10" stopIfTrue="1">
      <formula>MOD(ROW(),2)&lt;&gt;0</formula>
    </cfRule>
    <cfRule type="expression" dxfId="472" priority="24" stopIfTrue="1">
      <formula>MOD(ROW(),2)=0</formula>
    </cfRule>
  </conditionalFormatting>
  <conditionalFormatting sqref="A26">
    <cfRule type="expression" dxfId="471" priority="7" stopIfTrue="1">
      <formula>MOD(ROW(),2)=0</formula>
    </cfRule>
    <cfRule type="expression" dxfId="470" priority="8" stopIfTrue="1">
      <formula>MOD(ROW(),2)&lt;&gt;0</formula>
    </cfRule>
  </conditionalFormatting>
  <conditionalFormatting sqref="A21">
    <cfRule type="expression" dxfId="469" priority="3" stopIfTrue="1">
      <formula>MOD(ROW(),2)=0</formula>
    </cfRule>
    <cfRule type="expression" dxfId="46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6">
    <tabColor theme="3" tint="0.39997558519241921"/>
  </sheetPr>
  <dimension ref="A1:Z866"/>
  <sheetViews>
    <sheetView showGridLines="0" tabSelected="1" zoomScale="85" zoomScaleNormal="85" workbookViewId="0">
      <selection activeCell="Q1" sqref="Q1:T1048576"/>
    </sheetView>
  </sheetViews>
  <sheetFormatPr defaultRowHeight="13.2" x14ac:dyDescent="0.25"/>
  <cols>
    <col min="1" max="1" width="16.109375" customWidth="1"/>
    <col min="2" max="2" width="13.5546875" customWidth="1"/>
    <col min="3" max="3" width="28.88671875" customWidth="1"/>
    <col min="4" max="4" width="14.109375" style="26" customWidth="1"/>
    <col min="5" max="5" width="31.88671875" customWidth="1"/>
    <col min="6" max="6" width="13.88671875" style="26" customWidth="1"/>
    <col min="7" max="7" width="31.44140625" customWidth="1"/>
    <col min="8" max="8" width="11.109375" customWidth="1"/>
    <col min="9" max="9" width="10.109375" customWidth="1"/>
    <col min="10" max="10" width="13.88671875" customWidth="1"/>
    <col min="11" max="11" width="18.88671875" customWidth="1"/>
    <col min="12" max="12" width="42.44140625" style="121" bestFit="1" customWidth="1"/>
    <col min="13" max="13" width="16.88671875" style="25" customWidth="1"/>
    <col min="14" max="14" width="13.5546875" style="143" customWidth="1"/>
    <col min="15" max="15" width="19.109375" style="143" bestFit="1" customWidth="1"/>
    <col min="16" max="16" width="13.109375" customWidth="1"/>
    <col min="17" max="17" width="8.88671875" hidden="1" customWidth="1"/>
    <col min="18" max="18" width="6.88671875" hidden="1" customWidth="1"/>
    <col min="19" max="19" width="15.109375" style="73" hidden="1" customWidth="1"/>
    <col min="20" max="20" width="8.88671875" hidden="1" customWidth="1"/>
  </cols>
  <sheetData>
    <row r="1" spans="1:26" ht="21" x14ac:dyDescent="0.4">
      <c r="A1" s="4" t="s">
        <v>0</v>
      </c>
      <c r="B1" s="10"/>
      <c r="C1" s="10"/>
      <c r="D1" s="81"/>
      <c r="E1" s="10"/>
      <c r="F1" s="81"/>
      <c r="G1" s="10"/>
      <c r="H1" s="10"/>
      <c r="I1" s="10"/>
      <c r="J1" s="10"/>
      <c r="K1" s="10"/>
      <c r="L1" s="136"/>
      <c r="M1" s="139"/>
      <c r="N1" s="140"/>
      <c r="O1" s="140"/>
      <c r="S1"/>
    </row>
    <row r="2" spans="1:26" ht="15.6" x14ac:dyDescent="0.3">
      <c r="A2" s="11" t="str">
        <f>IF(title="&gt; Enter workbook title here","Enter workbook title in Cover sheet",title)</f>
        <v>Fire_S - Consolidated Factor Spreadsheet</v>
      </c>
      <c r="B2" s="9"/>
      <c r="C2" s="9"/>
      <c r="D2" s="82"/>
      <c r="E2" s="9"/>
      <c r="F2" s="82"/>
      <c r="G2" s="9"/>
      <c r="H2" s="9"/>
      <c r="I2" s="9"/>
      <c r="J2" s="9"/>
      <c r="K2" s="9"/>
      <c r="L2" s="137"/>
      <c r="M2" s="141"/>
      <c r="N2" s="142"/>
      <c r="O2" s="142"/>
      <c r="S2"/>
    </row>
    <row r="3" spans="1:26" ht="15.6" x14ac:dyDescent="0.3">
      <c r="A3" s="6" t="s">
        <v>11</v>
      </c>
      <c r="B3" s="9"/>
      <c r="C3" s="9"/>
      <c r="D3" s="82"/>
      <c r="E3" s="9"/>
      <c r="F3" s="82"/>
      <c r="G3" s="9"/>
      <c r="H3" s="9"/>
      <c r="I3" s="9"/>
      <c r="J3" s="9"/>
      <c r="K3" s="9"/>
      <c r="L3" s="137"/>
      <c r="M3" s="141"/>
      <c r="N3" s="142"/>
      <c r="O3" s="142"/>
      <c r="S3"/>
    </row>
    <row r="4" spans="1:26" x14ac:dyDescent="0.25">
      <c r="A4" s="7"/>
      <c r="S4"/>
    </row>
    <row r="5" spans="1:26" x14ac:dyDescent="0.25">
      <c r="S5"/>
    </row>
    <row r="6" spans="1:26" x14ac:dyDescent="0.25">
      <c r="S6"/>
    </row>
    <row r="7" spans="1:26" s="83" customFormat="1" ht="50.25" customHeight="1" x14ac:dyDescent="0.25">
      <c r="A7" s="116" t="s">
        <v>283</v>
      </c>
      <c r="B7" s="116" t="s">
        <v>284</v>
      </c>
      <c r="C7" s="116" t="s">
        <v>285</v>
      </c>
      <c r="D7" s="117" t="s">
        <v>286</v>
      </c>
      <c r="E7" s="117" t="s">
        <v>6</v>
      </c>
      <c r="F7" s="117" t="s">
        <v>287</v>
      </c>
      <c r="G7" s="117" t="s">
        <v>288</v>
      </c>
      <c r="H7" s="117" t="s">
        <v>289</v>
      </c>
      <c r="I7" s="117" t="s">
        <v>290</v>
      </c>
      <c r="J7" s="117" t="s">
        <v>291</v>
      </c>
      <c r="K7" s="117" t="s">
        <v>292</v>
      </c>
      <c r="L7" s="138" t="s">
        <v>293</v>
      </c>
      <c r="M7" s="117" t="s">
        <v>294</v>
      </c>
      <c r="N7" s="118" t="s">
        <v>295</v>
      </c>
      <c r="O7" s="118" t="s">
        <v>296</v>
      </c>
      <c r="P7" s="117" t="s">
        <v>297</v>
      </c>
      <c r="Q7" s="116" t="s">
        <v>298</v>
      </c>
      <c r="R7" s="116" t="s">
        <v>299</v>
      </c>
      <c r="S7" s="116" t="s">
        <v>300</v>
      </c>
      <c r="T7" s="116" t="s">
        <v>301</v>
      </c>
    </row>
    <row r="8" spans="1:26" ht="66" x14ac:dyDescent="0.25">
      <c r="A8" s="96" t="str">
        <f t="shared" ref="A8:A42" si="0">HYPERLINK("#'x-"&amp;I8 &amp; "'!A1","x-"&amp;I8)</f>
        <v>x-201</v>
      </c>
      <c r="B8" s="119" t="s">
        <v>82</v>
      </c>
      <c r="C8" s="120">
        <v>1992</v>
      </c>
      <c r="D8" s="121" t="s">
        <v>302</v>
      </c>
      <c r="E8" s="120" t="s">
        <v>303</v>
      </c>
      <c r="F8" s="121" t="s">
        <v>304</v>
      </c>
      <c r="G8" s="120" t="s">
        <v>305</v>
      </c>
      <c r="H8" s="121">
        <v>2</v>
      </c>
      <c r="I8" s="121">
        <v>201</v>
      </c>
      <c r="J8" s="121" t="s">
        <v>306</v>
      </c>
      <c r="K8" s="121" t="s">
        <v>307</v>
      </c>
      <c r="L8" s="123" t="s">
        <v>308</v>
      </c>
      <c r="M8" s="124">
        <v>45070</v>
      </c>
      <c r="N8" s="124">
        <v>45014</v>
      </c>
      <c r="O8" s="124" t="s">
        <v>309</v>
      </c>
      <c r="P8" s="119" t="s">
        <v>310</v>
      </c>
      <c r="Q8" s="121" t="s">
        <v>311</v>
      </c>
      <c r="R8" s="121" t="s">
        <v>312</v>
      </c>
      <c r="S8" s="121" t="s">
        <v>313</v>
      </c>
      <c r="T8" s="122">
        <v>43412.751898148148</v>
      </c>
    </row>
    <row r="9" spans="1:26" ht="66" x14ac:dyDescent="0.25">
      <c r="A9" s="96" t="str">
        <f t="shared" si="0"/>
        <v>x-202</v>
      </c>
      <c r="B9" s="119" t="s">
        <v>82</v>
      </c>
      <c r="C9" s="120">
        <v>1992</v>
      </c>
      <c r="D9" s="121" t="s">
        <v>302</v>
      </c>
      <c r="E9" s="120" t="s">
        <v>303</v>
      </c>
      <c r="F9" s="121" t="s">
        <v>314</v>
      </c>
      <c r="G9" s="120" t="s">
        <v>305</v>
      </c>
      <c r="H9" s="121">
        <v>2</v>
      </c>
      <c r="I9" s="121">
        <v>202</v>
      </c>
      <c r="J9" s="121" t="s">
        <v>315</v>
      </c>
      <c r="K9" s="121" t="s">
        <v>316</v>
      </c>
      <c r="L9" s="123" t="s">
        <v>308</v>
      </c>
      <c r="M9" s="124">
        <v>45070</v>
      </c>
      <c r="N9" s="124">
        <v>45014</v>
      </c>
      <c r="O9" s="124" t="s">
        <v>309</v>
      </c>
      <c r="P9" s="119" t="s">
        <v>310</v>
      </c>
      <c r="Q9" s="121" t="s">
        <v>317</v>
      </c>
      <c r="R9" s="121" t="s">
        <v>318</v>
      </c>
      <c r="S9" s="121" t="s">
        <v>313</v>
      </c>
      <c r="T9" s="122">
        <v>43412.751898148148</v>
      </c>
    </row>
    <row r="10" spans="1:26" ht="52.8" x14ac:dyDescent="0.25">
      <c r="A10" s="96" t="str">
        <f t="shared" si="0"/>
        <v>x-203</v>
      </c>
      <c r="B10" s="119" t="s">
        <v>82</v>
      </c>
      <c r="C10" s="120">
        <v>2006</v>
      </c>
      <c r="D10" s="121" t="s">
        <v>302</v>
      </c>
      <c r="E10" s="120" t="s">
        <v>319</v>
      </c>
      <c r="F10" s="121" t="s">
        <v>304</v>
      </c>
      <c r="G10" s="120" t="s">
        <v>305</v>
      </c>
      <c r="H10" s="121">
        <v>1</v>
      </c>
      <c r="I10" s="121">
        <v>203</v>
      </c>
      <c r="J10" s="121" t="s">
        <v>320</v>
      </c>
      <c r="K10" s="121" t="s">
        <v>307</v>
      </c>
      <c r="L10" s="123" t="s">
        <v>321</v>
      </c>
      <c r="M10" s="124">
        <v>45070</v>
      </c>
      <c r="N10" s="124">
        <v>45014</v>
      </c>
      <c r="O10" s="124" t="s">
        <v>309</v>
      </c>
      <c r="P10" s="119" t="s">
        <v>310</v>
      </c>
      <c r="Q10" s="121" t="s">
        <v>322</v>
      </c>
      <c r="R10" s="121" t="s">
        <v>318</v>
      </c>
      <c r="S10" s="121" t="s">
        <v>313</v>
      </c>
      <c r="T10" s="122">
        <v>43412.751898148148</v>
      </c>
      <c r="Z10" s="25"/>
    </row>
    <row r="11" spans="1:26" ht="52.8" x14ac:dyDescent="0.25">
      <c r="A11" s="96" t="str">
        <f t="shared" si="0"/>
        <v>x-204</v>
      </c>
      <c r="B11" s="119" t="s">
        <v>82</v>
      </c>
      <c r="C11" s="120">
        <v>2006</v>
      </c>
      <c r="D11" s="121" t="s">
        <v>302</v>
      </c>
      <c r="E11" s="120" t="s">
        <v>319</v>
      </c>
      <c r="F11" s="121" t="s">
        <v>314</v>
      </c>
      <c r="G11" s="120" t="s">
        <v>305</v>
      </c>
      <c r="H11" s="121">
        <v>1</v>
      </c>
      <c r="I11" s="121">
        <v>204</v>
      </c>
      <c r="J11" s="121" t="s">
        <v>323</v>
      </c>
      <c r="K11" s="121" t="s">
        <v>316</v>
      </c>
      <c r="L11" s="123" t="s">
        <v>321</v>
      </c>
      <c r="M11" s="124">
        <v>45070</v>
      </c>
      <c r="N11" s="124">
        <v>45014</v>
      </c>
      <c r="O11" s="124" t="s">
        <v>309</v>
      </c>
      <c r="P11" s="119" t="s">
        <v>310</v>
      </c>
      <c r="Q11" s="121" t="s">
        <v>324</v>
      </c>
      <c r="R11" s="121" t="s">
        <v>318</v>
      </c>
      <c r="S11" s="121" t="s">
        <v>313</v>
      </c>
      <c r="T11" s="122">
        <v>43412.751898148148</v>
      </c>
    </row>
    <row r="12" spans="1:26" ht="52.8" x14ac:dyDescent="0.25">
      <c r="A12" s="96" t="str">
        <f t="shared" si="0"/>
        <v>x-205</v>
      </c>
      <c r="B12" s="119" t="s">
        <v>82</v>
      </c>
      <c r="C12" s="120">
        <v>2006</v>
      </c>
      <c r="D12" s="121" t="s">
        <v>302</v>
      </c>
      <c r="E12" s="120" t="s">
        <v>325</v>
      </c>
      <c r="F12" s="121" t="s">
        <v>314</v>
      </c>
      <c r="G12" s="120" t="s">
        <v>305</v>
      </c>
      <c r="H12" s="121">
        <v>1</v>
      </c>
      <c r="I12" s="121">
        <v>205</v>
      </c>
      <c r="J12" s="121" t="s">
        <v>326</v>
      </c>
      <c r="K12" s="121" t="s">
        <v>327</v>
      </c>
      <c r="L12" s="123" t="s">
        <v>321</v>
      </c>
      <c r="M12" s="124">
        <v>45070</v>
      </c>
      <c r="N12" s="124">
        <v>45014</v>
      </c>
      <c r="O12" s="124" t="s">
        <v>309</v>
      </c>
      <c r="P12" s="119" t="s">
        <v>310</v>
      </c>
      <c r="Q12" s="121" t="s">
        <v>328</v>
      </c>
      <c r="R12" s="121" t="s">
        <v>318</v>
      </c>
      <c r="S12" s="121" t="s">
        <v>313</v>
      </c>
      <c r="T12" s="122">
        <v>43412.751898148148</v>
      </c>
    </row>
    <row r="13" spans="1:26" ht="52.8" x14ac:dyDescent="0.25">
      <c r="A13" s="96" t="str">
        <f t="shared" si="0"/>
        <v>x-206</v>
      </c>
      <c r="B13" s="119" t="s">
        <v>82</v>
      </c>
      <c r="C13" s="120">
        <v>2006</v>
      </c>
      <c r="D13" s="121" t="s">
        <v>302</v>
      </c>
      <c r="E13" s="120" t="s">
        <v>303</v>
      </c>
      <c r="F13" s="121" t="s">
        <v>304</v>
      </c>
      <c r="G13" s="120" t="s">
        <v>305</v>
      </c>
      <c r="H13" s="121">
        <v>1</v>
      </c>
      <c r="I13" s="121">
        <v>206</v>
      </c>
      <c r="J13" s="121" t="s">
        <v>329</v>
      </c>
      <c r="K13" s="121" t="s">
        <v>330</v>
      </c>
      <c r="L13" s="123" t="s">
        <v>321</v>
      </c>
      <c r="M13" s="124">
        <v>45070</v>
      </c>
      <c r="N13" s="124">
        <v>45014</v>
      </c>
      <c r="O13" s="124" t="s">
        <v>309</v>
      </c>
      <c r="P13" s="119" t="s">
        <v>310</v>
      </c>
      <c r="Q13" s="121" t="s">
        <v>331</v>
      </c>
      <c r="R13" s="121" t="s">
        <v>318</v>
      </c>
      <c r="S13" s="121" t="s">
        <v>313</v>
      </c>
      <c r="T13" s="122">
        <v>43412.751898148148</v>
      </c>
    </row>
    <row r="14" spans="1:26" ht="52.8" x14ac:dyDescent="0.25">
      <c r="A14" s="96" t="str">
        <f t="shared" si="0"/>
        <v>x-207</v>
      </c>
      <c r="B14" s="119" t="s">
        <v>82</v>
      </c>
      <c r="C14" s="120">
        <v>2006</v>
      </c>
      <c r="D14" s="121" t="s">
        <v>302</v>
      </c>
      <c r="E14" s="120" t="s">
        <v>303</v>
      </c>
      <c r="F14" s="121" t="s">
        <v>314</v>
      </c>
      <c r="G14" s="120" t="s">
        <v>305</v>
      </c>
      <c r="H14" s="121">
        <v>1</v>
      </c>
      <c r="I14" s="121">
        <v>207</v>
      </c>
      <c r="J14" s="121" t="s">
        <v>332</v>
      </c>
      <c r="K14" s="121" t="s">
        <v>333</v>
      </c>
      <c r="L14" s="123" t="s">
        <v>321</v>
      </c>
      <c r="M14" s="124">
        <v>45070</v>
      </c>
      <c r="N14" s="124">
        <v>45014</v>
      </c>
      <c r="O14" s="124" t="s">
        <v>309</v>
      </c>
      <c r="P14" s="119" t="s">
        <v>310</v>
      </c>
      <c r="Q14" s="121" t="s">
        <v>334</v>
      </c>
      <c r="R14" s="121" t="s">
        <v>318</v>
      </c>
      <c r="S14" s="121" t="s">
        <v>313</v>
      </c>
      <c r="T14" s="122">
        <v>43412.751898148148</v>
      </c>
    </row>
    <row r="15" spans="1:26" ht="52.8" x14ac:dyDescent="0.25">
      <c r="A15" s="96" t="str">
        <f t="shared" si="0"/>
        <v>x-208</v>
      </c>
      <c r="B15" s="119" t="s">
        <v>82</v>
      </c>
      <c r="C15" s="120">
        <v>2015</v>
      </c>
      <c r="D15" s="121" t="s">
        <v>302</v>
      </c>
      <c r="E15" s="120" t="s">
        <v>335</v>
      </c>
      <c r="F15" s="121" t="s">
        <v>304</v>
      </c>
      <c r="G15" s="120" t="s">
        <v>305</v>
      </c>
      <c r="H15" s="121">
        <v>0</v>
      </c>
      <c r="I15" s="121">
        <v>208</v>
      </c>
      <c r="J15" s="121" t="s">
        <v>336</v>
      </c>
      <c r="K15" s="121" t="s">
        <v>337</v>
      </c>
      <c r="L15" s="123" t="s">
        <v>338</v>
      </c>
      <c r="M15" s="124">
        <v>45070</v>
      </c>
      <c r="N15" s="124">
        <v>45014</v>
      </c>
      <c r="O15" s="124" t="s">
        <v>309</v>
      </c>
      <c r="P15" s="119" t="s">
        <v>310</v>
      </c>
      <c r="Q15" s="121" t="s">
        <v>339</v>
      </c>
      <c r="R15" s="121" t="s">
        <v>318</v>
      </c>
      <c r="S15" s="121" t="s">
        <v>313</v>
      </c>
      <c r="T15" s="122">
        <v>43412.751898148148</v>
      </c>
    </row>
    <row r="16" spans="1:26" ht="52.8" x14ac:dyDescent="0.25">
      <c r="A16" s="96" t="str">
        <f t="shared" si="0"/>
        <v>x-209</v>
      </c>
      <c r="B16" s="119" t="s">
        <v>82</v>
      </c>
      <c r="C16" s="120">
        <v>2015</v>
      </c>
      <c r="D16" s="121" t="s">
        <v>302</v>
      </c>
      <c r="E16" s="120" t="s">
        <v>335</v>
      </c>
      <c r="F16" s="121" t="s">
        <v>314</v>
      </c>
      <c r="G16" s="120" t="s">
        <v>305</v>
      </c>
      <c r="H16" s="121">
        <v>0</v>
      </c>
      <c r="I16" s="121">
        <v>209</v>
      </c>
      <c r="J16" s="121" t="s">
        <v>340</v>
      </c>
      <c r="K16" s="121" t="s">
        <v>341</v>
      </c>
      <c r="L16" s="123" t="s">
        <v>338</v>
      </c>
      <c r="M16" s="124">
        <v>45070</v>
      </c>
      <c r="N16" s="124">
        <v>45014</v>
      </c>
      <c r="O16" s="124" t="s">
        <v>309</v>
      </c>
      <c r="P16" s="119" t="s">
        <v>310</v>
      </c>
      <c r="Q16" s="121" t="s">
        <v>342</v>
      </c>
      <c r="R16" s="121" t="s">
        <v>318</v>
      </c>
      <c r="S16" s="121" t="s">
        <v>313</v>
      </c>
      <c r="T16" s="122">
        <v>43412.751898148148</v>
      </c>
    </row>
    <row r="17" spans="1:20" ht="52.8" x14ac:dyDescent="0.25">
      <c r="A17" s="96" t="str">
        <f t="shared" si="0"/>
        <v>x-210</v>
      </c>
      <c r="B17" s="119" t="s">
        <v>82</v>
      </c>
      <c r="C17" s="120">
        <v>2015</v>
      </c>
      <c r="D17" s="121" t="s">
        <v>302</v>
      </c>
      <c r="E17" s="120" t="s">
        <v>343</v>
      </c>
      <c r="F17" s="121" t="s">
        <v>304</v>
      </c>
      <c r="G17" s="120" t="s">
        <v>305</v>
      </c>
      <c r="H17" s="121">
        <v>0</v>
      </c>
      <c r="I17" s="121">
        <v>210</v>
      </c>
      <c r="J17" s="121" t="s">
        <v>344</v>
      </c>
      <c r="K17" s="121" t="s">
        <v>345</v>
      </c>
      <c r="L17" s="123" t="s">
        <v>338</v>
      </c>
      <c r="M17" s="124">
        <v>45070</v>
      </c>
      <c r="N17" s="124">
        <v>45014</v>
      </c>
      <c r="O17" s="124" t="s">
        <v>309</v>
      </c>
      <c r="P17" s="119" t="s">
        <v>310</v>
      </c>
      <c r="Q17" s="121" t="s">
        <v>346</v>
      </c>
      <c r="R17" s="121" t="s">
        <v>318</v>
      </c>
      <c r="S17" s="121" t="s">
        <v>313</v>
      </c>
      <c r="T17" s="122">
        <v>43412.751898148148</v>
      </c>
    </row>
    <row r="18" spans="1:20" ht="52.8" x14ac:dyDescent="0.25">
      <c r="A18" s="96" t="str">
        <f t="shared" si="0"/>
        <v>x-211</v>
      </c>
      <c r="B18" s="119" t="s">
        <v>82</v>
      </c>
      <c r="C18" s="120">
        <v>2015</v>
      </c>
      <c r="D18" s="121" t="s">
        <v>302</v>
      </c>
      <c r="E18" s="120" t="s">
        <v>343</v>
      </c>
      <c r="F18" s="121" t="s">
        <v>314</v>
      </c>
      <c r="G18" s="120" t="s">
        <v>305</v>
      </c>
      <c r="H18" s="121">
        <v>0</v>
      </c>
      <c r="I18" s="121">
        <v>211</v>
      </c>
      <c r="J18" s="121" t="s">
        <v>347</v>
      </c>
      <c r="K18" s="121" t="s">
        <v>348</v>
      </c>
      <c r="L18" s="123" t="s">
        <v>338</v>
      </c>
      <c r="M18" s="124">
        <v>45070</v>
      </c>
      <c r="N18" s="124">
        <v>45014</v>
      </c>
      <c r="O18" s="124" t="s">
        <v>309</v>
      </c>
      <c r="P18" s="119" t="s">
        <v>310</v>
      </c>
      <c r="Q18" s="121" t="s">
        <v>349</v>
      </c>
      <c r="R18" s="121" t="s">
        <v>318</v>
      </c>
      <c r="S18" s="121" t="s">
        <v>313</v>
      </c>
      <c r="T18" s="122">
        <v>43412.751898148148</v>
      </c>
    </row>
    <row r="19" spans="1:20" ht="52.8" x14ac:dyDescent="0.25">
      <c r="A19" s="96" t="str">
        <f t="shared" si="0"/>
        <v>x-212</v>
      </c>
      <c r="B19" s="119" t="s">
        <v>82</v>
      </c>
      <c r="C19" s="120">
        <v>2015</v>
      </c>
      <c r="D19" s="121" t="s">
        <v>302</v>
      </c>
      <c r="E19" s="120" t="s">
        <v>350</v>
      </c>
      <c r="F19" s="121" t="s">
        <v>304</v>
      </c>
      <c r="G19" s="120" t="s">
        <v>305</v>
      </c>
      <c r="H19" s="121">
        <v>0</v>
      </c>
      <c r="I19" s="121">
        <v>212</v>
      </c>
      <c r="J19" s="121" t="s">
        <v>351</v>
      </c>
      <c r="K19" s="121" t="s">
        <v>352</v>
      </c>
      <c r="L19" s="123" t="s">
        <v>338</v>
      </c>
      <c r="M19" s="124">
        <v>45070</v>
      </c>
      <c r="N19" s="124">
        <v>45014</v>
      </c>
      <c r="O19" s="124" t="s">
        <v>309</v>
      </c>
      <c r="P19" s="119" t="s">
        <v>310</v>
      </c>
      <c r="Q19" s="121" t="s">
        <v>353</v>
      </c>
      <c r="R19" s="121" t="s">
        <v>318</v>
      </c>
      <c r="S19" s="121" t="s">
        <v>313</v>
      </c>
      <c r="T19" s="122">
        <v>43412.751898148148</v>
      </c>
    </row>
    <row r="20" spans="1:20" ht="52.8" x14ac:dyDescent="0.25">
      <c r="A20" s="96" t="str">
        <f t="shared" si="0"/>
        <v>x-213</v>
      </c>
      <c r="B20" s="121" t="s">
        <v>82</v>
      </c>
      <c r="C20" s="120">
        <v>2015</v>
      </c>
      <c r="D20" s="121" t="s">
        <v>302</v>
      </c>
      <c r="E20" s="120" t="s">
        <v>350</v>
      </c>
      <c r="F20" s="121" t="s">
        <v>314</v>
      </c>
      <c r="G20" s="120" t="s">
        <v>305</v>
      </c>
      <c r="H20" s="121">
        <v>0</v>
      </c>
      <c r="I20" s="121">
        <v>213</v>
      </c>
      <c r="J20" s="121" t="s">
        <v>354</v>
      </c>
      <c r="K20" s="121" t="s">
        <v>355</v>
      </c>
      <c r="L20" s="123" t="s">
        <v>338</v>
      </c>
      <c r="M20" s="124">
        <v>45070</v>
      </c>
      <c r="N20" s="124">
        <v>45014</v>
      </c>
      <c r="O20" s="124" t="s">
        <v>309</v>
      </c>
      <c r="P20" s="119" t="s">
        <v>310</v>
      </c>
      <c r="Q20" s="121" t="s">
        <v>356</v>
      </c>
      <c r="R20" s="121" t="s">
        <v>318</v>
      </c>
      <c r="S20" s="121" t="s">
        <v>313</v>
      </c>
      <c r="T20" s="122">
        <v>43412.751898148148</v>
      </c>
    </row>
    <row r="21" spans="1:20" ht="52.8" x14ac:dyDescent="0.25">
      <c r="A21" s="96" t="str">
        <f t="shared" si="0"/>
        <v>x-214</v>
      </c>
      <c r="B21" s="121" t="s">
        <v>82</v>
      </c>
      <c r="C21" s="120">
        <v>2015</v>
      </c>
      <c r="D21" s="121" t="s">
        <v>302</v>
      </c>
      <c r="E21" s="120" t="s">
        <v>357</v>
      </c>
      <c r="F21" s="121" t="s">
        <v>304</v>
      </c>
      <c r="G21" s="120" t="s">
        <v>305</v>
      </c>
      <c r="H21" s="121">
        <v>0</v>
      </c>
      <c r="I21" s="121">
        <v>214</v>
      </c>
      <c r="J21" s="121" t="s">
        <v>358</v>
      </c>
      <c r="K21" s="121" t="s">
        <v>359</v>
      </c>
      <c r="L21" s="123" t="s">
        <v>338</v>
      </c>
      <c r="M21" s="124">
        <v>45070</v>
      </c>
      <c r="N21" s="124">
        <v>45014</v>
      </c>
      <c r="O21" s="124" t="s">
        <v>309</v>
      </c>
      <c r="P21" s="119" t="s">
        <v>310</v>
      </c>
      <c r="Q21" s="121" t="s">
        <v>360</v>
      </c>
      <c r="R21" s="121" t="s">
        <v>318</v>
      </c>
      <c r="S21" s="121" t="s">
        <v>313</v>
      </c>
      <c r="T21" s="122">
        <v>43412.751898148148</v>
      </c>
    </row>
    <row r="22" spans="1:20" ht="52.8" x14ac:dyDescent="0.25">
      <c r="A22" s="96" t="str">
        <f t="shared" si="0"/>
        <v>x-215</v>
      </c>
      <c r="B22" s="121" t="s">
        <v>82</v>
      </c>
      <c r="C22" s="120">
        <v>2015</v>
      </c>
      <c r="D22" s="121" t="s">
        <v>302</v>
      </c>
      <c r="E22" s="120" t="s">
        <v>357</v>
      </c>
      <c r="F22" s="121" t="s">
        <v>314</v>
      </c>
      <c r="G22" s="120" t="s">
        <v>305</v>
      </c>
      <c r="H22" s="121">
        <v>0</v>
      </c>
      <c r="I22" s="121">
        <v>215</v>
      </c>
      <c r="J22" s="121" t="s">
        <v>361</v>
      </c>
      <c r="K22" s="121" t="s">
        <v>362</v>
      </c>
      <c r="L22" s="123" t="s">
        <v>338</v>
      </c>
      <c r="M22" s="124">
        <v>45070</v>
      </c>
      <c r="N22" s="124">
        <v>45014</v>
      </c>
      <c r="O22" s="124" t="s">
        <v>309</v>
      </c>
      <c r="P22" s="119" t="s">
        <v>310</v>
      </c>
      <c r="Q22" s="121" t="s">
        <v>363</v>
      </c>
      <c r="R22" s="121" t="s">
        <v>318</v>
      </c>
      <c r="S22" s="121" t="s">
        <v>313</v>
      </c>
      <c r="T22" s="122">
        <v>43412.751898148148</v>
      </c>
    </row>
    <row r="23" spans="1:20" ht="52.8" x14ac:dyDescent="0.25">
      <c r="A23" s="96" t="str">
        <f t="shared" si="0"/>
        <v>x-220</v>
      </c>
      <c r="B23" s="119" t="s">
        <v>82</v>
      </c>
      <c r="C23" s="120">
        <v>2015</v>
      </c>
      <c r="D23" s="121" t="s">
        <v>364</v>
      </c>
      <c r="E23" s="121" t="s">
        <v>365</v>
      </c>
      <c r="F23" s="121" t="s">
        <v>304</v>
      </c>
      <c r="G23" s="120" t="s">
        <v>305</v>
      </c>
      <c r="H23" s="121">
        <v>0</v>
      </c>
      <c r="I23" s="121">
        <v>220</v>
      </c>
      <c r="J23" s="121" t="s">
        <v>366</v>
      </c>
      <c r="K23" s="121" t="s">
        <v>367</v>
      </c>
      <c r="L23" s="123" t="s">
        <v>338</v>
      </c>
      <c r="M23" s="124">
        <v>45106</v>
      </c>
      <c r="N23" s="124">
        <v>45014</v>
      </c>
      <c r="O23" s="124" t="s">
        <v>309</v>
      </c>
      <c r="P23" s="119" t="s">
        <v>310</v>
      </c>
      <c r="Q23" s="12"/>
      <c r="S23"/>
      <c r="T23" s="73"/>
    </row>
    <row r="24" spans="1:20" ht="52.8" x14ac:dyDescent="0.25">
      <c r="A24" s="96" t="str">
        <f t="shared" si="0"/>
        <v>x-221</v>
      </c>
      <c r="B24" s="119" t="s">
        <v>82</v>
      </c>
      <c r="C24" s="120">
        <v>2015</v>
      </c>
      <c r="D24" s="121" t="s">
        <v>364</v>
      </c>
      <c r="E24" s="121" t="s">
        <v>365</v>
      </c>
      <c r="F24" s="121" t="s">
        <v>314</v>
      </c>
      <c r="G24" s="120" t="s">
        <v>305</v>
      </c>
      <c r="H24" s="121">
        <v>0</v>
      </c>
      <c r="I24" s="121">
        <v>221</v>
      </c>
      <c r="J24" s="121" t="s">
        <v>368</v>
      </c>
      <c r="K24" s="121" t="s">
        <v>369</v>
      </c>
      <c r="L24" s="123" t="s">
        <v>338</v>
      </c>
      <c r="M24" s="124">
        <v>45106</v>
      </c>
      <c r="N24" s="124">
        <v>45014</v>
      </c>
      <c r="O24" s="124" t="s">
        <v>309</v>
      </c>
      <c r="P24" s="119" t="s">
        <v>310</v>
      </c>
      <c r="Q24" s="12"/>
      <c r="S24"/>
      <c r="T24" s="73"/>
    </row>
    <row r="25" spans="1:20" ht="66" x14ac:dyDescent="0.25">
      <c r="A25" s="96" t="str">
        <f t="shared" si="0"/>
        <v>x-301</v>
      </c>
      <c r="B25" s="121" t="s">
        <v>82</v>
      </c>
      <c r="C25" s="120">
        <v>1992</v>
      </c>
      <c r="D25" s="121" t="s">
        <v>370</v>
      </c>
      <c r="E25" s="120" t="s">
        <v>371</v>
      </c>
      <c r="F25" s="121" t="s">
        <v>304</v>
      </c>
      <c r="G25" s="120" t="s">
        <v>305</v>
      </c>
      <c r="H25" s="121">
        <v>2</v>
      </c>
      <c r="I25" s="121">
        <v>301</v>
      </c>
      <c r="J25" s="121" t="s">
        <v>372</v>
      </c>
      <c r="K25" s="121" t="s">
        <v>373</v>
      </c>
      <c r="L25" s="123" t="s">
        <v>374</v>
      </c>
      <c r="M25" s="124">
        <v>45070</v>
      </c>
      <c r="N25" s="124">
        <v>45014</v>
      </c>
      <c r="O25" s="124" t="s">
        <v>309</v>
      </c>
      <c r="P25" s="119" t="s">
        <v>310</v>
      </c>
      <c r="Q25" s="121" t="s">
        <v>375</v>
      </c>
      <c r="R25" s="121" t="s">
        <v>318</v>
      </c>
      <c r="S25" s="121" t="s">
        <v>313</v>
      </c>
      <c r="T25" s="122">
        <v>43412.751898148148</v>
      </c>
    </row>
    <row r="26" spans="1:20" ht="66" x14ac:dyDescent="0.25">
      <c r="A26" s="96" t="str">
        <f t="shared" si="0"/>
        <v>x-302</v>
      </c>
      <c r="B26" s="121" t="s">
        <v>82</v>
      </c>
      <c r="C26" s="120">
        <v>1992</v>
      </c>
      <c r="D26" s="121" t="s">
        <v>370</v>
      </c>
      <c r="E26" s="120" t="s">
        <v>371</v>
      </c>
      <c r="F26" s="121" t="s">
        <v>314</v>
      </c>
      <c r="G26" s="120" t="s">
        <v>305</v>
      </c>
      <c r="H26" s="121">
        <v>2</v>
      </c>
      <c r="I26" s="121">
        <v>302</v>
      </c>
      <c r="J26" s="121" t="s">
        <v>376</v>
      </c>
      <c r="K26" s="121" t="s">
        <v>377</v>
      </c>
      <c r="L26" s="123" t="s">
        <v>374</v>
      </c>
      <c r="M26" s="124">
        <v>45070</v>
      </c>
      <c r="N26" s="124">
        <v>45014</v>
      </c>
      <c r="O26" s="124" t="s">
        <v>309</v>
      </c>
      <c r="P26" s="119" t="s">
        <v>310</v>
      </c>
      <c r="Q26" s="121" t="s">
        <v>378</v>
      </c>
      <c r="R26" s="121" t="s">
        <v>318</v>
      </c>
      <c r="S26" s="121" t="s">
        <v>313</v>
      </c>
      <c r="T26" s="122">
        <v>43412.751898148148</v>
      </c>
    </row>
    <row r="27" spans="1:20" ht="66" x14ac:dyDescent="0.25">
      <c r="A27" s="96" t="str">
        <f t="shared" si="0"/>
        <v>x-303</v>
      </c>
      <c r="B27" s="121" t="s">
        <v>82</v>
      </c>
      <c r="C27" s="120">
        <v>1992</v>
      </c>
      <c r="D27" s="121" t="s">
        <v>370</v>
      </c>
      <c r="E27" s="120" t="s">
        <v>379</v>
      </c>
      <c r="F27" s="121" t="s">
        <v>304</v>
      </c>
      <c r="G27" s="120" t="s">
        <v>305</v>
      </c>
      <c r="H27" s="121">
        <v>2</v>
      </c>
      <c r="I27" s="121">
        <v>303</v>
      </c>
      <c r="J27" s="121" t="s">
        <v>380</v>
      </c>
      <c r="K27" s="121" t="s">
        <v>381</v>
      </c>
      <c r="L27" s="123" t="s">
        <v>374</v>
      </c>
      <c r="M27" s="124">
        <v>45070</v>
      </c>
      <c r="N27" s="124">
        <v>45014</v>
      </c>
      <c r="O27" s="124" t="s">
        <v>309</v>
      </c>
      <c r="P27" s="119" t="s">
        <v>310</v>
      </c>
      <c r="Q27" s="121" t="s">
        <v>382</v>
      </c>
      <c r="R27" s="121" t="s">
        <v>318</v>
      </c>
      <c r="S27" s="121" t="s">
        <v>313</v>
      </c>
      <c r="T27" s="122">
        <v>43412.751898148148</v>
      </c>
    </row>
    <row r="28" spans="1:20" ht="66" x14ac:dyDescent="0.25">
      <c r="A28" s="96" t="str">
        <f t="shared" si="0"/>
        <v>x-304</v>
      </c>
      <c r="B28" s="121" t="s">
        <v>82</v>
      </c>
      <c r="C28" s="120">
        <v>1992</v>
      </c>
      <c r="D28" s="121" t="s">
        <v>370</v>
      </c>
      <c r="E28" s="120" t="s">
        <v>379</v>
      </c>
      <c r="F28" s="121" t="s">
        <v>314</v>
      </c>
      <c r="G28" s="120" t="s">
        <v>305</v>
      </c>
      <c r="H28" s="121">
        <v>2</v>
      </c>
      <c r="I28" s="121">
        <v>304</v>
      </c>
      <c r="J28" s="121" t="s">
        <v>383</v>
      </c>
      <c r="K28" s="121" t="s">
        <v>384</v>
      </c>
      <c r="L28" s="123" t="s">
        <v>374</v>
      </c>
      <c r="M28" s="124">
        <v>45070</v>
      </c>
      <c r="N28" s="124">
        <v>45014</v>
      </c>
      <c r="O28" s="124" t="s">
        <v>309</v>
      </c>
      <c r="P28" s="119" t="s">
        <v>310</v>
      </c>
      <c r="Q28" s="121" t="s">
        <v>385</v>
      </c>
      <c r="R28" s="121" t="s">
        <v>318</v>
      </c>
      <c r="S28" s="121" t="s">
        <v>313</v>
      </c>
      <c r="T28" s="122">
        <v>43412.751898148148</v>
      </c>
    </row>
    <row r="29" spans="1:20" ht="66" x14ac:dyDescent="0.25">
      <c r="A29" s="96" t="str">
        <f t="shared" si="0"/>
        <v>x-305</v>
      </c>
      <c r="B29" s="121" t="s">
        <v>82</v>
      </c>
      <c r="C29" s="120">
        <v>2006</v>
      </c>
      <c r="D29" s="121" t="s">
        <v>370</v>
      </c>
      <c r="E29" s="120" t="s">
        <v>371</v>
      </c>
      <c r="F29" s="121" t="s">
        <v>304</v>
      </c>
      <c r="G29" s="120" t="s">
        <v>305</v>
      </c>
      <c r="H29" s="121">
        <v>1</v>
      </c>
      <c r="I29" s="121">
        <v>305</v>
      </c>
      <c r="J29" s="121" t="s">
        <v>386</v>
      </c>
      <c r="K29" s="121" t="s">
        <v>373</v>
      </c>
      <c r="L29" s="123" t="s">
        <v>387</v>
      </c>
      <c r="M29" s="124">
        <v>45070</v>
      </c>
      <c r="N29" s="124">
        <v>45014</v>
      </c>
      <c r="O29" s="124" t="s">
        <v>309</v>
      </c>
      <c r="P29" s="119" t="s">
        <v>310</v>
      </c>
      <c r="Q29" s="121" t="s">
        <v>388</v>
      </c>
      <c r="R29" s="121" t="s">
        <v>318</v>
      </c>
      <c r="S29" s="121" t="s">
        <v>313</v>
      </c>
      <c r="T29" s="122">
        <v>43412.751898148148</v>
      </c>
    </row>
    <row r="30" spans="1:20" ht="66" x14ac:dyDescent="0.25">
      <c r="A30" s="96" t="str">
        <f t="shared" si="0"/>
        <v>x-306</v>
      </c>
      <c r="B30" s="121" t="s">
        <v>82</v>
      </c>
      <c r="C30" s="120">
        <v>2006</v>
      </c>
      <c r="D30" s="121" t="s">
        <v>370</v>
      </c>
      <c r="E30" s="120" t="s">
        <v>371</v>
      </c>
      <c r="F30" s="121" t="s">
        <v>314</v>
      </c>
      <c r="G30" s="120" t="s">
        <v>305</v>
      </c>
      <c r="H30" s="121">
        <v>1</v>
      </c>
      <c r="I30" s="121">
        <v>306</v>
      </c>
      <c r="J30" s="121" t="s">
        <v>389</v>
      </c>
      <c r="K30" s="121" t="s">
        <v>377</v>
      </c>
      <c r="L30" s="123" t="s">
        <v>387</v>
      </c>
      <c r="M30" s="124">
        <v>45070</v>
      </c>
      <c r="N30" s="124">
        <v>45014</v>
      </c>
      <c r="O30" s="124" t="s">
        <v>309</v>
      </c>
      <c r="P30" s="119" t="s">
        <v>310</v>
      </c>
      <c r="Q30" s="121" t="s">
        <v>390</v>
      </c>
      <c r="R30" s="121" t="s">
        <v>318</v>
      </c>
      <c r="S30" s="121" t="s">
        <v>313</v>
      </c>
      <c r="T30" s="122">
        <v>43412.751898148148</v>
      </c>
    </row>
    <row r="31" spans="1:20" ht="66" x14ac:dyDescent="0.25">
      <c r="A31" s="96" t="str">
        <f t="shared" si="0"/>
        <v>x-307</v>
      </c>
      <c r="B31" s="121" t="s">
        <v>82</v>
      </c>
      <c r="C31" s="120">
        <v>2006</v>
      </c>
      <c r="D31" s="121" t="s">
        <v>370</v>
      </c>
      <c r="E31" s="120" t="s">
        <v>379</v>
      </c>
      <c r="F31" s="121" t="s">
        <v>304</v>
      </c>
      <c r="G31" s="120" t="s">
        <v>305</v>
      </c>
      <c r="H31" s="121">
        <v>1</v>
      </c>
      <c r="I31" s="121">
        <v>307</v>
      </c>
      <c r="J31" s="121" t="s">
        <v>391</v>
      </c>
      <c r="K31" s="121" t="s">
        <v>381</v>
      </c>
      <c r="L31" s="123" t="s">
        <v>387</v>
      </c>
      <c r="M31" s="124">
        <v>45070</v>
      </c>
      <c r="N31" s="124">
        <v>45014</v>
      </c>
      <c r="O31" s="124" t="s">
        <v>309</v>
      </c>
      <c r="P31" s="119" t="s">
        <v>310</v>
      </c>
      <c r="Q31" s="121" t="s">
        <v>392</v>
      </c>
      <c r="R31" s="121" t="s">
        <v>318</v>
      </c>
      <c r="S31" s="121" t="s">
        <v>313</v>
      </c>
      <c r="T31" s="122">
        <v>43412.751898148148</v>
      </c>
    </row>
    <row r="32" spans="1:20" ht="66" x14ac:dyDescent="0.25">
      <c r="A32" s="96" t="str">
        <f t="shared" si="0"/>
        <v>x-308</v>
      </c>
      <c r="B32" s="121" t="s">
        <v>82</v>
      </c>
      <c r="C32" s="120">
        <v>2006</v>
      </c>
      <c r="D32" s="121" t="s">
        <v>370</v>
      </c>
      <c r="E32" s="120" t="s">
        <v>379</v>
      </c>
      <c r="F32" s="121" t="s">
        <v>314</v>
      </c>
      <c r="G32" s="120" t="s">
        <v>305</v>
      </c>
      <c r="H32" s="121">
        <v>1</v>
      </c>
      <c r="I32" s="121">
        <v>308</v>
      </c>
      <c r="J32" s="121" t="s">
        <v>393</v>
      </c>
      <c r="K32" s="121" t="s">
        <v>384</v>
      </c>
      <c r="L32" s="123" t="s">
        <v>387</v>
      </c>
      <c r="M32" s="124">
        <v>45070</v>
      </c>
      <c r="N32" s="124">
        <v>45014</v>
      </c>
      <c r="O32" s="124" t="s">
        <v>309</v>
      </c>
      <c r="P32" s="119" t="s">
        <v>310</v>
      </c>
      <c r="Q32" s="121" t="s">
        <v>394</v>
      </c>
      <c r="R32" s="121" t="s">
        <v>318</v>
      </c>
      <c r="S32" s="121" t="s">
        <v>313</v>
      </c>
      <c r="T32" s="122">
        <v>43412.751898148148</v>
      </c>
    </row>
    <row r="33" spans="1:20" ht="52.8" x14ac:dyDescent="0.25">
      <c r="A33" s="96" t="str">
        <f t="shared" si="0"/>
        <v>x-309</v>
      </c>
      <c r="B33" s="121" t="s">
        <v>82</v>
      </c>
      <c r="C33" s="120">
        <v>2015</v>
      </c>
      <c r="D33" s="121" t="s">
        <v>370</v>
      </c>
      <c r="E33" s="120" t="s">
        <v>371</v>
      </c>
      <c r="F33" s="121" t="s">
        <v>304</v>
      </c>
      <c r="G33" s="120" t="s">
        <v>305</v>
      </c>
      <c r="H33" s="121">
        <v>0</v>
      </c>
      <c r="I33" s="121">
        <v>309</v>
      </c>
      <c r="J33" s="121" t="s">
        <v>395</v>
      </c>
      <c r="K33" s="121" t="s">
        <v>307</v>
      </c>
      <c r="L33" s="123" t="s">
        <v>396</v>
      </c>
      <c r="M33" s="124">
        <v>45070</v>
      </c>
      <c r="N33" s="124">
        <v>45014</v>
      </c>
      <c r="O33" s="124" t="s">
        <v>309</v>
      </c>
      <c r="P33" s="119" t="s">
        <v>310</v>
      </c>
      <c r="Q33" s="121" t="s">
        <v>397</v>
      </c>
      <c r="R33" s="121" t="s">
        <v>318</v>
      </c>
      <c r="S33" s="121" t="s">
        <v>313</v>
      </c>
      <c r="T33" s="122">
        <v>43412.751898148148</v>
      </c>
    </row>
    <row r="34" spans="1:20" ht="52.8" x14ac:dyDescent="0.25">
      <c r="A34" s="96" t="str">
        <f t="shared" si="0"/>
        <v>x-310</v>
      </c>
      <c r="B34" s="121" t="s">
        <v>82</v>
      </c>
      <c r="C34" s="120">
        <v>2015</v>
      </c>
      <c r="D34" s="121" t="s">
        <v>370</v>
      </c>
      <c r="E34" s="120" t="s">
        <v>371</v>
      </c>
      <c r="F34" s="121" t="s">
        <v>314</v>
      </c>
      <c r="G34" s="120" t="s">
        <v>305</v>
      </c>
      <c r="H34" s="121">
        <v>0</v>
      </c>
      <c r="I34" s="121">
        <v>310</v>
      </c>
      <c r="J34" s="121" t="s">
        <v>398</v>
      </c>
      <c r="K34" s="121" t="s">
        <v>316</v>
      </c>
      <c r="L34" s="123" t="s">
        <v>396</v>
      </c>
      <c r="M34" s="124">
        <v>45070</v>
      </c>
      <c r="N34" s="124">
        <v>45014</v>
      </c>
      <c r="O34" s="124" t="s">
        <v>309</v>
      </c>
      <c r="P34" s="119" t="s">
        <v>310</v>
      </c>
      <c r="Q34" s="121" t="s">
        <v>399</v>
      </c>
      <c r="R34" s="121" t="s">
        <v>318</v>
      </c>
      <c r="S34" s="121" t="s">
        <v>313</v>
      </c>
      <c r="T34" s="122">
        <v>43412.751898148148</v>
      </c>
    </row>
    <row r="35" spans="1:20" ht="52.8" x14ac:dyDescent="0.25">
      <c r="A35" s="96" t="str">
        <f t="shared" si="0"/>
        <v>x-311</v>
      </c>
      <c r="B35" s="121" t="s">
        <v>82</v>
      </c>
      <c r="C35" s="120">
        <v>2015</v>
      </c>
      <c r="D35" s="121" t="s">
        <v>370</v>
      </c>
      <c r="E35" s="120" t="s">
        <v>400</v>
      </c>
      <c r="F35" s="121" t="s">
        <v>304</v>
      </c>
      <c r="G35" s="120" t="s">
        <v>305</v>
      </c>
      <c r="H35" s="121">
        <v>0</v>
      </c>
      <c r="I35" s="121">
        <v>311</v>
      </c>
      <c r="J35" s="121" t="s">
        <v>401</v>
      </c>
      <c r="K35" s="121" t="s">
        <v>330</v>
      </c>
      <c r="L35" s="123" t="s">
        <v>396</v>
      </c>
      <c r="M35" s="124">
        <v>45070</v>
      </c>
      <c r="N35" s="124">
        <v>45014</v>
      </c>
      <c r="O35" s="124" t="s">
        <v>309</v>
      </c>
      <c r="P35" s="119" t="s">
        <v>310</v>
      </c>
      <c r="Q35" s="121" t="s">
        <v>402</v>
      </c>
      <c r="R35" s="121" t="s">
        <v>318</v>
      </c>
      <c r="S35" s="121" t="s">
        <v>313</v>
      </c>
      <c r="T35" s="122">
        <v>43412.751898148148</v>
      </c>
    </row>
    <row r="36" spans="1:20" ht="52.8" x14ac:dyDescent="0.25">
      <c r="A36" s="96" t="str">
        <f t="shared" si="0"/>
        <v>x-312</v>
      </c>
      <c r="B36" s="121" t="s">
        <v>82</v>
      </c>
      <c r="C36" s="120">
        <v>2015</v>
      </c>
      <c r="D36" s="121" t="s">
        <v>370</v>
      </c>
      <c r="E36" s="120" t="s">
        <v>400</v>
      </c>
      <c r="F36" s="121" t="s">
        <v>314</v>
      </c>
      <c r="G36" s="120" t="s">
        <v>305</v>
      </c>
      <c r="H36" s="121">
        <v>0</v>
      </c>
      <c r="I36" s="121">
        <v>312</v>
      </c>
      <c r="J36" s="121" t="s">
        <v>403</v>
      </c>
      <c r="K36" s="121" t="s">
        <v>333</v>
      </c>
      <c r="L36" s="123" t="s">
        <v>396</v>
      </c>
      <c r="M36" s="124">
        <v>45070</v>
      </c>
      <c r="N36" s="124">
        <v>45014</v>
      </c>
      <c r="O36" s="124" t="s">
        <v>309</v>
      </c>
      <c r="P36" s="119" t="s">
        <v>310</v>
      </c>
      <c r="Q36" s="121" t="s">
        <v>404</v>
      </c>
      <c r="R36" s="121" t="s">
        <v>318</v>
      </c>
      <c r="S36" s="121" t="s">
        <v>313</v>
      </c>
      <c r="T36" s="122">
        <v>43412.751898148148</v>
      </c>
    </row>
    <row r="37" spans="1:20" ht="66" x14ac:dyDescent="0.25">
      <c r="A37" s="96" t="str">
        <f t="shared" si="0"/>
        <v>x-313</v>
      </c>
      <c r="B37" s="119" t="s">
        <v>82</v>
      </c>
      <c r="C37" s="120">
        <v>1992</v>
      </c>
      <c r="D37" s="121" t="s">
        <v>405</v>
      </c>
      <c r="E37" s="121" t="s">
        <v>406</v>
      </c>
      <c r="F37" s="121" t="s">
        <v>407</v>
      </c>
      <c r="G37" s="120" t="s">
        <v>305</v>
      </c>
      <c r="H37" s="121">
        <v>2</v>
      </c>
      <c r="I37" s="121">
        <v>313</v>
      </c>
      <c r="J37" s="121" t="s">
        <v>408</v>
      </c>
      <c r="K37" s="121" t="s">
        <v>409</v>
      </c>
      <c r="L37" s="123" t="s">
        <v>374</v>
      </c>
      <c r="M37" s="124">
        <v>45070</v>
      </c>
      <c r="N37" s="124">
        <v>45014</v>
      </c>
      <c r="O37" s="124" t="s">
        <v>309</v>
      </c>
      <c r="P37" s="119" t="s">
        <v>310</v>
      </c>
      <c r="Q37" s="121"/>
      <c r="R37" s="121"/>
      <c r="S37" s="121"/>
      <c r="T37" s="122"/>
    </row>
    <row r="38" spans="1:20" ht="66" x14ac:dyDescent="0.25">
      <c r="A38" s="96" t="str">
        <f t="shared" si="0"/>
        <v>x-314</v>
      </c>
      <c r="B38" s="119" t="s">
        <v>82</v>
      </c>
      <c r="C38" s="120">
        <v>2006</v>
      </c>
      <c r="D38" s="121" t="s">
        <v>405</v>
      </c>
      <c r="E38" s="121" t="s">
        <v>406</v>
      </c>
      <c r="F38" s="121" t="s">
        <v>407</v>
      </c>
      <c r="G38" s="120" t="s">
        <v>305</v>
      </c>
      <c r="H38" s="121">
        <v>1</v>
      </c>
      <c r="I38" s="121">
        <v>314</v>
      </c>
      <c r="J38" s="121" t="s">
        <v>410</v>
      </c>
      <c r="K38" s="121" t="s">
        <v>409</v>
      </c>
      <c r="L38" s="123" t="s">
        <v>387</v>
      </c>
      <c r="M38" s="124">
        <v>45070</v>
      </c>
      <c r="N38" s="124">
        <v>45014</v>
      </c>
      <c r="O38" s="124" t="s">
        <v>309</v>
      </c>
      <c r="P38" s="119" t="s">
        <v>310</v>
      </c>
      <c r="Q38" s="12"/>
      <c r="S38"/>
      <c r="T38" s="73"/>
    </row>
    <row r="39" spans="1:20" ht="66" x14ac:dyDescent="0.25">
      <c r="A39" s="96" t="str">
        <f t="shared" si="0"/>
        <v>x-315</v>
      </c>
      <c r="B39" s="119" t="s">
        <v>82</v>
      </c>
      <c r="C39" s="120">
        <v>2006</v>
      </c>
      <c r="D39" s="121" t="s">
        <v>405</v>
      </c>
      <c r="E39" s="121" t="s">
        <v>411</v>
      </c>
      <c r="F39" s="121" t="s">
        <v>407</v>
      </c>
      <c r="G39" s="120" t="s">
        <v>305</v>
      </c>
      <c r="H39" s="121">
        <v>1</v>
      </c>
      <c r="I39" s="121">
        <v>315</v>
      </c>
      <c r="J39" s="121" t="s">
        <v>412</v>
      </c>
      <c r="K39" s="121" t="s">
        <v>413</v>
      </c>
      <c r="L39" s="123" t="s">
        <v>387</v>
      </c>
      <c r="M39" s="124">
        <v>45070</v>
      </c>
      <c r="N39" s="124">
        <v>45014</v>
      </c>
      <c r="O39" s="124" t="s">
        <v>309</v>
      </c>
      <c r="P39" s="119" t="s">
        <v>310</v>
      </c>
      <c r="Q39" s="12"/>
      <c r="S39"/>
      <c r="T39" s="73"/>
    </row>
    <row r="40" spans="1:20" ht="52.8" x14ac:dyDescent="0.25">
      <c r="A40" s="96" t="str">
        <f t="shared" si="0"/>
        <v>x-316</v>
      </c>
      <c r="B40" s="119" t="s">
        <v>82</v>
      </c>
      <c r="C40" s="120">
        <v>2015</v>
      </c>
      <c r="D40" s="121" t="s">
        <v>405</v>
      </c>
      <c r="E40" s="121" t="s">
        <v>414</v>
      </c>
      <c r="F40" s="121" t="s">
        <v>314</v>
      </c>
      <c r="G40" s="120" t="s">
        <v>305</v>
      </c>
      <c r="H40" s="121">
        <v>0</v>
      </c>
      <c r="I40" s="121">
        <v>316</v>
      </c>
      <c r="J40" s="121" t="s">
        <v>415</v>
      </c>
      <c r="K40" s="121" t="s">
        <v>416</v>
      </c>
      <c r="L40" s="123" t="s">
        <v>396</v>
      </c>
      <c r="M40" s="124">
        <v>45070</v>
      </c>
      <c r="N40" s="124">
        <v>45014</v>
      </c>
      <c r="O40" s="124" t="s">
        <v>309</v>
      </c>
      <c r="P40" s="119" t="s">
        <v>310</v>
      </c>
      <c r="Q40" s="12"/>
      <c r="S40"/>
      <c r="T40" s="73"/>
    </row>
    <row r="41" spans="1:20" ht="52.8" x14ac:dyDescent="0.25">
      <c r="A41" s="96" t="str">
        <f t="shared" si="0"/>
        <v>x-317</v>
      </c>
      <c r="B41" s="119" t="s">
        <v>82</v>
      </c>
      <c r="C41" s="120">
        <v>2015</v>
      </c>
      <c r="D41" s="121" t="s">
        <v>405</v>
      </c>
      <c r="E41" s="121" t="s">
        <v>417</v>
      </c>
      <c r="F41" s="121" t="s">
        <v>304</v>
      </c>
      <c r="G41" s="120" t="s">
        <v>305</v>
      </c>
      <c r="H41" s="121">
        <v>0</v>
      </c>
      <c r="I41" s="121">
        <v>317</v>
      </c>
      <c r="J41" s="121" t="s">
        <v>418</v>
      </c>
      <c r="K41" s="121" t="s">
        <v>419</v>
      </c>
      <c r="L41" s="123" t="s">
        <v>396</v>
      </c>
      <c r="M41" s="124">
        <v>45070</v>
      </c>
      <c r="N41" s="124">
        <v>45014</v>
      </c>
      <c r="O41" s="124" t="s">
        <v>309</v>
      </c>
      <c r="P41" s="119" t="s">
        <v>310</v>
      </c>
      <c r="Q41" s="12"/>
      <c r="S41"/>
      <c r="T41" s="73"/>
    </row>
    <row r="42" spans="1:20" ht="66" x14ac:dyDescent="0.25">
      <c r="A42" s="96" t="str">
        <f t="shared" si="0"/>
        <v>x-321</v>
      </c>
      <c r="B42" s="119" t="s">
        <v>82</v>
      </c>
      <c r="C42" s="120">
        <v>1992</v>
      </c>
      <c r="D42" s="121" t="s">
        <v>420</v>
      </c>
      <c r="E42" s="121" t="s">
        <v>421</v>
      </c>
      <c r="F42" s="121" t="s">
        <v>422</v>
      </c>
      <c r="G42" s="120" t="s">
        <v>423</v>
      </c>
      <c r="H42" s="121">
        <v>2</v>
      </c>
      <c r="I42" s="121">
        <v>321</v>
      </c>
      <c r="J42" s="121" t="s">
        <v>424</v>
      </c>
      <c r="K42" s="121" t="s">
        <v>425</v>
      </c>
      <c r="L42" s="123" t="s">
        <v>374</v>
      </c>
      <c r="M42" s="124">
        <v>45070</v>
      </c>
      <c r="N42" s="124">
        <v>45014</v>
      </c>
      <c r="O42" s="124" t="s">
        <v>309</v>
      </c>
      <c r="P42" s="119" t="s">
        <v>310</v>
      </c>
      <c r="Q42" s="12"/>
      <c r="S42"/>
      <c r="T42" s="73"/>
    </row>
    <row r="43" spans="1:20" ht="66" x14ac:dyDescent="0.25">
      <c r="A43" s="96" t="str">
        <f t="shared" ref="A43:A77" si="1">HYPERLINK("#'x-"&amp;I43 &amp; "'!A1","x-"&amp;I43)</f>
        <v>x-322</v>
      </c>
      <c r="B43" s="119" t="s">
        <v>82</v>
      </c>
      <c r="C43" s="120">
        <v>1992</v>
      </c>
      <c r="D43" s="121" t="s">
        <v>420</v>
      </c>
      <c r="E43" s="121" t="s">
        <v>426</v>
      </c>
      <c r="F43" s="121" t="s">
        <v>422</v>
      </c>
      <c r="G43" s="120" t="s">
        <v>423</v>
      </c>
      <c r="H43" s="121">
        <v>2</v>
      </c>
      <c r="I43" s="121">
        <v>322</v>
      </c>
      <c r="J43" s="121" t="s">
        <v>427</v>
      </c>
      <c r="K43" s="121" t="s">
        <v>428</v>
      </c>
      <c r="L43" s="123" t="s">
        <v>374</v>
      </c>
      <c r="M43" s="124">
        <v>45070</v>
      </c>
      <c r="N43" s="124">
        <v>45014</v>
      </c>
      <c r="O43" s="124" t="s">
        <v>309</v>
      </c>
      <c r="P43" s="119" t="s">
        <v>310</v>
      </c>
      <c r="Q43" s="12"/>
      <c r="S43"/>
      <c r="T43" s="73"/>
    </row>
    <row r="44" spans="1:20" ht="66" x14ac:dyDescent="0.25">
      <c r="A44" s="96" t="str">
        <f t="shared" si="1"/>
        <v>x-323</v>
      </c>
      <c r="B44" s="119" t="s">
        <v>82</v>
      </c>
      <c r="C44" s="120">
        <v>1992</v>
      </c>
      <c r="D44" s="121" t="s">
        <v>420</v>
      </c>
      <c r="E44" s="121" t="s">
        <v>429</v>
      </c>
      <c r="F44" s="121" t="s">
        <v>422</v>
      </c>
      <c r="G44" s="120" t="s">
        <v>423</v>
      </c>
      <c r="H44" s="121">
        <v>2</v>
      </c>
      <c r="I44" s="121">
        <v>323</v>
      </c>
      <c r="J44" s="121" t="s">
        <v>430</v>
      </c>
      <c r="K44" s="121" t="s">
        <v>431</v>
      </c>
      <c r="L44" s="123" t="s">
        <v>374</v>
      </c>
      <c r="M44" s="124">
        <v>45070</v>
      </c>
      <c r="N44" s="124">
        <v>45014</v>
      </c>
      <c r="O44" s="124" t="s">
        <v>309</v>
      </c>
      <c r="P44" s="119" t="s">
        <v>310</v>
      </c>
      <c r="Q44" s="12"/>
      <c r="S44"/>
      <c r="T44" s="73"/>
    </row>
    <row r="45" spans="1:20" ht="66" x14ac:dyDescent="0.25">
      <c r="A45" s="96" t="str">
        <f t="shared" si="1"/>
        <v>x-324</v>
      </c>
      <c r="B45" s="119" t="s">
        <v>82</v>
      </c>
      <c r="C45" s="120">
        <v>2006</v>
      </c>
      <c r="D45" s="121" t="s">
        <v>420</v>
      </c>
      <c r="E45" s="121" t="s">
        <v>432</v>
      </c>
      <c r="F45" s="121" t="s">
        <v>422</v>
      </c>
      <c r="G45" s="120" t="s">
        <v>433</v>
      </c>
      <c r="H45" s="121">
        <v>1</v>
      </c>
      <c r="I45" s="121">
        <v>324</v>
      </c>
      <c r="J45" s="121" t="s">
        <v>434</v>
      </c>
      <c r="K45" s="121" t="s">
        <v>425</v>
      </c>
      <c r="L45" s="123" t="s">
        <v>387</v>
      </c>
      <c r="M45" s="124">
        <v>45070</v>
      </c>
      <c r="N45" s="124">
        <v>45014</v>
      </c>
      <c r="O45" s="124" t="s">
        <v>309</v>
      </c>
      <c r="P45" s="119" t="s">
        <v>310</v>
      </c>
      <c r="Q45" s="12"/>
      <c r="S45"/>
      <c r="T45" s="73"/>
    </row>
    <row r="46" spans="1:20" ht="66" x14ac:dyDescent="0.25">
      <c r="A46" s="96" t="str">
        <f t="shared" si="1"/>
        <v>x-325</v>
      </c>
      <c r="B46" s="119" t="s">
        <v>82</v>
      </c>
      <c r="C46" s="120">
        <v>2006</v>
      </c>
      <c r="D46" s="121" t="s">
        <v>420</v>
      </c>
      <c r="E46" s="121" t="s">
        <v>435</v>
      </c>
      <c r="F46" s="121" t="s">
        <v>422</v>
      </c>
      <c r="G46" s="120" t="s">
        <v>433</v>
      </c>
      <c r="H46" s="121">
        <v>1</v>
      </c>
      <c r="I46" s="121">
        <v>325</v>
      </c>
      <c r="J46" s="121" t="s">
        <v>436</v>
      </c>
      <c r="K46" s="121" t="s">
        <v>437</v>
      </c>
      <c r="L46" s="123" t="s">
        <v>387</v>
      </c>
      <c r="M46" s="124">
        <v>45070</v>
      </c>
      <c r="N46" s="124">
        <v>45014</v>
      </c>
      <c r="O46" s="124" t="s">
        <v>309</v>
      </c>
      <c r="P46" s="119" t="s">
        <v>310</v>
      </c>
      <c r="Q46" s="12"/>
      <c r="S46"/>
      <c r="T46" s="73"/>
    </row>
    <row r="47" spans="1:20" ht="66" x14ac:dyDescent="0.25">
      <c r="A47" s="96" t="str">
        <f t="shared" si="1"/>
        <v>x-326</v>
      </c>
      <c r="B47" s="119" t="s">
        <v>82</v>
      </c>
      <c r="C47" s="120">
        <v>2006</v>
      </c>
      <c r="D47" s="121" t="s">
        <v>420</v>
      </c>
      <c r="E47" s="121" t="s">
        <v>438</v>
      </c>
      <c r="F47" s="121" t="s">
        <v>422</v>
      </c>
      <c r="G47" s="120" t="s">
        <v>433</v>
      </c>
      <c r="H47" s="121">
        <v>1</v>
      </c>
      <c r="I47" s="121">
        <v>326</v>
      </c>
      <c r="J47" s="121" t="s">
        <v>439</v>
      </c>
      <c r="K47" s="121" t="s">
        <v>428</v>
      </c>
      <c r="L47" s="123" t="s">
        <v>387</v>
      </c>
      <c r="M47" s="124">
        <v>45070</v>
      </c>
      <c r="N47" s="124">
        <v>45014</v>
      </c>
      <c r="O47" s="124" t="s">
        <v>309</v>
      </c>
      <c r="P47" s="119" t="s">
        <v>310</v>
      </c>
      <c r="Q47" s="12"/>
      <c r="S47"/>
      <c r="T47" s="73"/>
    </row>
    <row r="48" spans="1:20" ht="66" x14ac:dyDescent="0.25">
      <c r="A48" s="96" t="str">
        <f t="shared" si="1"/>
        <v>x-327</v>
      </c>
      <c r="B48" s="119" t="s">
        <v>82</v>
      </c>
      <c r="C48" s="120">
        <v>2006</v>
      </c>
      <c r="D48" s="121" t="s">
        <v>420</v>
      </c>
      <c r="E48" s="121" t="s">
        <v>440</v>
      </c>
      <c r="F48" s="121" t="s">
        <v>422</v>
      </c>
      <c r="G48" s="120" t="s">
        <v>433</v>
      </c>
      <c r="H48" s="121">
        <v>1</v>
      </c>
      <c r="I48" s="121">
        <v>327</v>
      </c>
      <c r="J48" s="121" t="s">
        <v>441</v>
      </c>
      <c r="K48" s="121" t="s">
        <v>442</v>
      </c>
      <c r="L48" s="123" t="s">
        <v>387</v>
      </c>
      <c r="M48" s="124">
        <v>45070</v>
      </c>
      <c r="N48" s="124">
        <v>45014</v>
      </c>
      <c r="O48" s="124" t="s">
        <v>309</v>
      </c>
      <c r="P48" s="119" t="s">
        <v>310</v>
      </c>
      <c r="Q48" s="12"/>
      <c r="S48"/>
      <c r="T48" s="73"/>
    </row>
    <row r="49" spans="1:20" ht="66" x14ac:dyDescent="0.25">
      <c r="A49" s="96" t="str">
        <f t="shared" si="1"/>
        <v>x-328</v>
      </c>
      <c r="B49" s="119" t="s">
        <v>82</v>
      </c>
      <c r="C49" s="120">
        <v>2006</v>
      </c>
      <c r="D49" s="121" t="s">
        <v>420</v>
      </c>
      <c r="E49" s="121" t="s">
        <v>443</v>
      </c>
      <c r="F49" s="121" t="s">
        <v>422</v>
      </c>
      <c r="G49" s="120" t="s">
        <v>433</v>
      </c>
      <c r="H49" s="121">
        <v>1</v>
      </c>
      <c r="I49" s="121">
        <v>328</v>
      </c>
      <c r="J49" s="121" t="s">
        <v>444</v>
      </c>
      <c r="K49" s="121" t="s">
        <v>431</v>
      </c>
      <c r="L49" s="123" t="s">
        <v>387</v>
      </c>
      <c r="M49" s="124">
        <v>45070</v>
      </c>
      <c r="N49" s="124">
        <v>45014</v>
      </c>
      <c r="O49" s="124" t="s">
        <v>309</v>
      </c>
      <c r="P49" s="119" t="s">
        <v>310</v>
      </c>
      <c r="Q49" s="12"/>
      <c r="S49"/>
      <c r="T49" s="73"/>
    </row>
    <row r="50" spans="1:20" ht="66" x14ac:dyDescent="0.25">
      <c r="A50" s="96" t="str">
        <f t="shared" si="1"/>
        <v>x-329</v>
      </c>
      <c r="B50" s="119" t="s">
        <v>82</v>
      </c>
      <c r="C50" s="120">
        <v>2006</v>
      </c>
      <c r="D50" s="121" t="s">
        <v>420</v>
      </c>
      <c r="E50" s="121" t="s">
        <v>445</v>
      </c>
      <c r="F50" s="121" t="s">
        <v>422</v>
      </c>
      <c r="G50" s="120" t="s">
        <v>433</v>
      </c>
      <c r="H50" s="121">
        <v>1</v>
      </c>
      <c r="I50" s="121">
        <v>329</v>
      </c>
      <c r="J50" s="121" t="s">
        <v>446</v>
      </c>
      <c r="K50" s="121" t="s">
        <v>447</v>
      </c>
      <c r="L50" s="123" t="s">
        <v>387</v>
      </c>
      <c r="M50" s="124">
        <v>45070</v>
      </c>
      <c r="N50" s="124">
        <v>45014</v>
      </c>
      <c r="O50" s="124" t="s">
        <v>309</v>
      </c>
      <c r="P50" s="119" t="s">
        <v>310</v>
      </c>
      <c r="Q50" s="12"/>
      <c r="S50"/>
      <c r="T50" s="73"/>
    </row>
    <row r="51" spans="1:20" ht="52.8" x14ac:dyDescent="0.25">
      <c r="A51" s="96" t="str">
        <f t="shared" si="1"/>
        <v>x-330</v>
      </c>
      <c r="B51" s="119" t="s">
        <v>82</v>
      </c>
      <c r="C51" s="120">
        <v>2015</v>
      </c>
      <c r="D51" s="121" t="s">
        <v>420</v>
      </c>
      <c r="E51" s="121" t="s">
        <v>448</v>
      </c>
      <c r="F51" s="121" t="s">
        <v>422</v>
      </c>
      <c r="G51" s="120" t="s">
        <v>449</v>
      </c>
      <c r="H51" s="121">
        <v>0</v>
      </c>
      <c r="I51" s="121">
        <v>330</v>
      </c>
      <c r="J51" s="121" t="s">
        <v>450</v>
      </c>
      <c r="K51" s="121" t="s">
        <v>451</v>
      </c>
      <c r="L51" s="123" t="s">
        <v>396</v>
      </c>
      <c r="M51" s="124">
        <v>45070</v>
      </c>
      <c r="N51" s="124">
        <v>45014</v>
      </c>
      <c r="O51" s="124" t="s">
        <v>309</v>
      </c>
      <c r="P51" s="119" t="s">
        <v>310</v>
      </c>
      <c r="Q51" s="12"/>
      <c r="S51"/>
      <c r="T51" s="73"/>
    </row>
    <row r="52" spans="1:20" ht="52.8" x14ac:dyDescent="0.25">
      <c r="A52" s="96" t="str">
        <f t="shared" si="1"/>
        <v>x-331</v>
      </c>
      <c r="B52" s="119" t="s">
        <v>82</v>
      </c>
      <c r="C52" s="120">
        <v>2015</v>
      </c>
      <c r="D52" s="121" t="s">
        <v>420</v>
      </c>
      <c r="E52" s="121" t="s">
        <v>452</v>
      </c>
      <c r="F52" s="121" t="s">
        <v>422</v>
      </c>
      <c r="G52" s="120" t="s">
        <v>449</v>
      </c>
      <c r="H52" s="121">
        <v>0</v>
      </c>
      <c r="I52" s="121">
        <v>331</v>
      </c>
      <c r="J52" s="121" t="s">
        <v>453</v>
      </c>
      <c r="K52" s="121" t="s">
        <v>454</v>
      </c>
      <c r="L52" s="123" t="s">
        <v>396</v>
      </c>
      <c r="M52" s="124">
        <v>45070</v>
      </c>
      <c r="N52" s="124">
        <v>45014</v>
      </c>
      <c r="O52" s="124" t="s">
        <v>309</v>
      </c>
      <c r="P52" s="119" t="s">
        <v>310</v>
      </c>
      <c r="Q52" s="12"/>
      <c r="S52"/>
      <c r="T52" s="73"/>
    </row>
    <row r="53" spans="1:20" ht="39.6" x14ac:dyDescent="0.25">
      <c r="A53" s="96" t="str">
        <f t="shared" si="1"/>
        <v>x-401</v>
      </c>
      <c r="B53" s="119" t="s">
        <v>82</v>
      </c>
      <c r="C53" s="120">
        <v>2006</v>
      </c>
      <c r="D53" s="121" t="s">
        <v>455</v>
      </c>
      <c r="E53" s="120" t="s">
        <v>456</v>
      </c>
      <c r="F53" s="121" t="s">
        <v>422</v>
      </c>
      <c r="G53" s="120" t="s">
        <v>433</v>
      </c>
      <c r="H53" s="121">
        <v>1</v>
      </c>
      <c r="I53" s="121">
        <v>401</v>
      </c>
      <c r="J53" s="121" t="s">
        <v>457</v>
      </c>
      <c r="K53" s="119" t="s">
        <v>458</v>
      </c>
      <c r="L53" s="123" t="s">
        <v>459</v>
      </c>
      <c r="M53" s="124">
        <v>45106</v>
      </c>
      <c r="N53" s="124">
        <v>45110</v>
      </c>
      <c r="O53" s="124" t="s">
        <v>309</v>
      </c>
      <c r="P53" s="119" t="s">
        <v>310</v>
      </c>
      <c r="Q53" s="12"/>
      <c r="S53"/>
      <c r="T53" s="73"/>
    </row>
    <row r="54" spans="1:20" ht="52.8" x14ac:dyDescent="0.25">
      <c r="A54" s="96" t="str">
        <f t="shared" si="1"/>
        <v>x-402</v>
      </c>
      <c r="B54" s="119" t="s">
        <v>82</v>
      </c>
      <c r="C54" s="120">
        <v>2015</v>
      </c>
      <c r="D54" s="121" t="s">
        <v>455</v>
      </c>
      <c r="E54" s="120" t="s">
        <v>460</v>
      </c>
      <c r="F54" s="121" t="s">
        <v>422</v>
      </c>
      <c r="G54" s="120" t="s">
        <v>461</v>
      </c>
      <c r="H54" s="121">
        <v>0</v>
      </c>
      <c r="I54" s="121">
        <v>402</v>
      </c>
      <c r="J54" s="121" t="s">
        <v>462</v>
      </c>
      <c r="K54" s="121">
        <v>2.1</v>
      </c>
      <c r="L54" s="123" t="s">
        <v>463</v>
      </c>
      <c r="M54" s="124">
        <v>45106</v>
      </c>
      <c r="N54" s="124">
        <v>45110</v>
      </c>
      <c r="O54" s="124" t="s">
        <v>309</v>
      </c>
      <c r="P54" s="119" t="s">
        <v>310</v>
      </c>
      <c r="Q54" s="12"/>
      <c r="S54"/>
      <c r="T54" s="73"/>
    </row>
    <row r="55" spans="1:20" ht="52.8" x14ac:dyDescent="0.25">
      <c r="A55" s="96" t="str">
        <f t="shared" si="1"/>
        <v>x-403</v>
      </c>
      <c r="B55" s="119" t="s">
        <v>82</v>
      </c>
      <c r="C55" s="120">
        <v>2015</v>
      </c>
      <c r="D55" s="121" t="s">
        <v>455</v>
      </c>
      <c r="E55" s="120" t="s">
        <v>464</v>
      </c>
      <c r="F55" s="121" t="s">
        <v>422</v>
      </c>
      <c r="G55" s="120" t="s">
        <v>465</v>
      </c>
      <c r="H55" s="121">
        <v>0</v>
      </c>
      <c r="I55" s="121">
        <v>403</v>
      </c>
      <c r="J55" s="121" t="s">
        <v>466</v>
      </c>
      <c r="K55" s="121">
        <v>2.4</v>
      </c>
      <c r="L55" s="123" t="s">
        <v>463</v>
      </c>
      <c r="M55" s="124">
        <v>45106</v>
      </c>
      <c r="N55" s="124">
        <v>45110</v>
      </c>
      <c r="O55" s="124" t="s">
        <v>309</v>
      </c>
      <c r="P55" s="119" t="s">
        <v>310</v>
      </c>
      <c r="Q55" s="12"/>
      <c r="S55"/>
      <c r="T55" s="73"/>
    </row>
    <row r="56" spans="1:20" ht="52.8" x14ac:dyDescent="0.25">
      <c r="A56" s="96" t="str">
        <f t="shared" si="1"/>
        <v>x-404</v>
      </c>
      <c r="B56" s="119" t="s">
        <v>82</v>
      </c>
      <c r="C56" s="120">
        <v>2015</v>
      </c>
      <c r="D56" s="121" t="s">
        <v>467</v>
      </c>
      <c r="E56" s="120" t="s">
        <v>468</v>
      </c>
      <c r="F56" s="121" t="s">
        <v>422</v>
      </c>
      <c r="G56" s="120" t="s">
        <v>469</v>
      </c>
      <c r="H56" s="121">
        <v>0</v>
      </c>
      <c r="I56" s="121">
        <v>404</v>
      </c>
      <c r="J56" s="121" t="s">
        <v>470</v>
      </c>
      <c r="K56" s="119" t="s">
        <v>458</v>
      </c>
      <c r="L56" s="123" t="s">
        <v>471</v>
      </c>
      <c r="M56" s="124">
        <v>45106</v>
      </c>
      <c r="N56" s="124">
        <v>45110</v>
      </c>
      <c r="O56" s="124" t="s">
        <v>309</v>
      </c>
      <c r="P56" s="119" t="s">
        <v>310</v>
      </c>
      <c r="Q56" s="12"/>
      <c r="S56"/>
      <c r="T56" s="73"/>
    </row>
    <row r="57" spans="1:20" ht="52.8" x14ac:dyDescent="0.25">
      <c r="A57" s="96" t="str">
        <f t="shared" si="1"/>
        <v>x-405</v>
      </c>
      <c r="B57" s="119" t="s">
        <v>82</v>
      </c>
      <c r="C57" s="120">
        <v>2015</v>
      </c>
      <c r="D57" s="121" t="s">
        <v>467</v>
      </c>
      <c r="E57" s="120" t="s">
        <v>472</v>
      </c>
      <c r="F57" s="121" t="s">
        <v>422</v>
      </c>
      <c r="G57" s="120" t="s">
        <v>469</v>
      </c>
      <c r="H57" s="121">
        <v>0</v>
      </c>
      <c r="I57" s="121">
        <v>405</v>
      </c>
      <c r="J57" s="121" t="s">
        <v>473</v>
      </c>
      <c r="K57" s="119" t="s">
        <v>474</v>
      </c>
      <c r="L57" s="123" t="s">
        <v>471</v>
      </c>
      <c r="M57" s="124">
        <v>45106</v>
      </c>
      <c r="N57" s="124">
        <v>45110</v>
      </c>
      <c r="O57" s="124" t="s">
        <v>309</v>
      </c>
      <c r="P57" s="119" t="s">
        <v>310</v>
      </c>
      <c r="Q57" s="12"/>
      <c r="S57"/>
      <c r="T57" s="73"/>
    </row>
    <row r="58" spans="1:20" ht="92.4" x14ac:dyDescent="0.25">
      <c r="A58" s="96" t="str">
        <f t="shared" si="1"/>
        <v>x-406</v>
      </c>
      <c r="B58" s="119" t="s">
        <v>82</v>
      </c>
      <c r="C58" s="120">
        <v>2015</v>
      </c>
      <c r="D58" s="121" t="s">
        <v>467</v>
      </c>
      <c r="E58" s="120" t="s">
        <v>475</v>
      </c>
      <c r="F58" s="121" t="s">
        <v>422</v>
      </c>
      <c r="G58" s="123" t="s">
        <v>476</v>
      </c>
      <c r="H58" s="121">
        <v>0</v>
      </c>
      <c r="I58" s="121">
        <v>406</v>
      </c>
      <c r="J58" s="121" t="s">
        <v>477</v>
      </c>
      <c r="K58" s="119" t="s">
        <v>478</v>
      </c>
      <c r="L58" s="123" t="s">
        <v>471</v>
      </c>
      <c r="M58" s="124">
        <v>45106</v>
      </c>
      <c r="N58" s="124">
        <v>45110</v>
      </c>
      <c r="O58" s="124" t="s">
        <v>309</v>
      </c>
      <c r="P58" s="119" t="s">
        <v>310</v>
      </c>
      <c r="Q58" s="12"/>
      <c r="S58"/>
      <c r="T58" s="73"/>
    </row>
    <row r="59" spans="1:20" ht="92.4" x14ac:dyDescent="0.25">
      <c r="A59" s="96" t="str">
        <f t="shared" si="1"/>
        <v>x-407</v>
      </c>
      <c r="B59" s="119" t="s">
        <v>82</v>
      </c>
      <c r="C59" s="120">
        <v>2015</v>
      </c>
      <c r="D59" s="121" t="s">
        <v>467</v>
      </c>
      <c r="E59" s="120" t="s">
        <v>479</v>
      </c>
      <c r="F59" s="121" t="s">
        <v>422</v>
      </c>
      <c r="G59" s="123" t="s">
        <v>476</v>
      </c>
      <c r="H59" s="121">
        <v>0</v>
      </c>
      <c r="I59" s="121">
        <v>407</v>
      </c>
      <c r="J59" s="121" t="s">
        <v>480</v>
      </c>
      <c r="K59" s="119" t="s">
        <v>451</v>
      </c>
      <c r="L59" s="123" t="s">
        <v>471</v>
      </c>
      <c r="M59" s="124">
        <v>45106</v>
      </c>
      <c r="N59" s="124">
        <v>45110</v>
      </c>
      <c r="O59" s="124" t="s">
        <v>309</v>
      </c>
      <c r="P59" s="119" t="s">
        <v>310</v>
      </c>
      <c r="Q59" s="12"/>
      <c r="S59"/>
      <c r="T59" s="73"/>
    </row>
    <row r="60" spans="1:20" ht="66" x14ac:dyDescent="0.25">
      <c r="A60" s="96" t="str">
        <f t="shared" si="1"/>
        <v>x-501</v>
      </c>
      <c r="B60" s="119" t="s">
        <v>82</v>
      </c>
      <c r="C60" s="120" t="s">
        <v>481</v>
      </c>
      <c r="D60" s="121" t="s">
        <v>482</v>
      </c>
      <c r="E60" s="120" t="s">
        <v>483</v>
      </c>
      <c r="F60" s="121" t="s">
        <v>422</v>
      </c>
      <c r="G60" s="120" t="s">
        <v>484</v>
      </c>
      <c r="H60" s="121">
        <v>1</v>
      </c>
      <c r="I60" s="121">
        <v>501</v>
      </c>
      <c r="J60" s="121" t="s">
        <v>485</v>
      </c>
      <c r="K60" s="121" t="s">
        <v>486</v>
      </c>
      <c r="L60" s="123" t="s">
        <v>487</v>
      </c>
      <c r="M60" s="124">
        <v>45135</v>
      </c>
      <c r="N60" s="124">
        <v>45135</v>
      </c>
      <c r="O60" s="124" t="s">
        <v>309</v>
      </c>
      <c r="P60" s="119" t="s">
        <v>310</v>
      </c>
      <c r="Q60" s="12"/>
      <c r="S60"/>
      <c r="T60" s="73"/>
    </row>
    <row r="61" spans="1:20" ht="66" x14ac:dyDescent="0.25">
      <c r="A61" s="96" t="str">
        <f t="shared" si="1"/>
        <v>x-502</v>
      </c>
      <c r="B61" s="119" t="s">
        <v>82</v>
      </c>
      <c r="C61" s="120" t="s">
        <v>481</v>
      </c>
      <c r="D61" s="121" t="s">
        <v>482</v>
      </c>
      <c r="E61" s="120" t="s">
        <v>488</v>
      </c>
      <c r="F61" s="121" t="s">
        <v>422</v>
      </c>
      <c r="G61" s="120" t="s">
        <v>484</v>
      </c>
      <c r="H61" s="121">
        <v>1</v>
      </c>
      <c r="I61" s="121">
        <v>502</v>
      </c>
      <c r="J61" s="121" t="s">
        <v>489</v>
      </c>
      <c r="K61" s="121" t="s">
        <v>490</v>
      </c>
      <c r="L61" s="123" t="s">
        <v>487</v>
      </c>
      <c r="M61" s="124">
        <v>45135</v>
      </c>
      <c r="N61" s="124">
        <v>45135</v>
      </c>
      <c r="O61" s="124" t="s">
        <v>309</v>
      </c>
      <c r="P61" s="119" t="s">
        <v>310</v>
      </c>
      <c r="Q61" s="12"/>
      <c r="S61"/>
      <c r="T61" s="73"/>
    </row>
    <row r="62" spans="1:20" ht="52.8" x14ac:dyDescent="0.25">
      <c r="A62" s="96" t="str">
        <f t="shared" si="1"/>
        <v>x-503</v>
      </c>
      <c r="B62" s="119" t="s">
        <v>82</v>
      </c>
      <c r="C62" s="120">
        <v>2015</v>
      </c>
      <c r="D62" s="121" t="s">
        <v>482</v>
      </c>
      <c r="E62" s="120" t="s">
        <v>491</v>
      </c>
      <c r="F62" s="121" t="s">
        <v>422</v>
      </c>
      <c r="G62" s="120" t="s">
        <v>484</v>
      </c>
      <c r="H62" s="121">
        <v>0</v>
      </c>
      <c r="I62" s="121">
        <v>503</v>
      </c>
      <c r="J62" s="121" t="s">
        <v>492</v>
      </c>
      <c r="K62" s="121" t="s">
        <v>486</v>
      </c>
      <c r="L62" s="123" t="s">
        <v>493</v>
      </c>
      <c r="M62" s="124">
        <v>45135</v>
      </c>
      <c r="N62" s="124">
        <v>45135</v>
      </c>
      <c r="O62" s="124" t="s">
        <v>309</v>
      </c>
      <c r="P62" s="119" t="s">
        <v>310</v>
      </c>
      <c r="Q62" s="12"/>
      <c r="S62"/>
      <c r="T62" s="73"/>
    </row>
    <row r="63" spans="1:20" ht="52.8" x14ac:dyDescent="0.25">
      <c r="A63" s="96" t="str">
        <f>HYPERLINK("#'x-"&amp;I63 &amp; "'!A1","x-"&amp;I63)</f>
        <v>x-504</v>
      </c>
      <c r="B63" s="119" t="s">
        <v>82</v>
      </c>
      <c r="C63" s="120">
        <v>2015</v>
      </c>
      <c r="D63" s="121" t="s">
        <v>482</v>
      </c>
      <c r="E63" s="120" t="s">
        <v>494</v>
      </c>
      <c r="F63" s="121" t="s">
        <v>422</v>
      </c>
      <c r="G63" s="120" t="s">
        <v>484</v>
      </c>
      <c r="H63" s="121">
        <v>0</v>
      </c>
      <c r="I63" s="121">
        <v>504</v>
      </c>
      <c r="J63" s="121" t="s">
        <v>495</v>
      </c>
      <c r="K63" s="121" t="s">
        <v>490</v>
      </c>
      <c r="L63" s="123" t="s">
        <v>493</v>
      </c>
      <c r="M63" s="124">
        <v>45135</v>
      </c>
      <c r="N63" s="124">
        <v>45135</v>
      </c>
      <c r="O63" s="124" t="s">
        <v>309</v>
      </c>
      <c r="P63" s="119" t="s">
        <v>310</v>
      </c>
      <c r="Q63" s="12"/>
      <c r="S63"/>
      <c r="T63" s="73"/>
    </row>
    <row r="64" spans="1:20" ht="39.6" x14ac:dyDescent="0.25">
      <c r="A64" s="96" t="str">
        <f>HYPERLINK("#'x-"&amp;I64 &amp; "'!A1","x-"&amp;I64)</f>
        <v>x-505</v>
      </c>
      <c r="B64" s="119" t="s">
        <v>82</v>
      </c>
      <c r="C64" s="120">
        <v>1992</v>
      </c>
      <c r="D64" s="121" t="s">
        <v>496</v>
      </c>
      <c r="E64" s="123" t="s">
        <v>497</v>
      </c>
      <c r="F64" s="121" t="s">
        <v>422</v>
      </c>
      <c r="G64" s="120" t="s">
        <v>498</v>
      </c>
      <c r="H64" s="121">
        <v>2</v>
      </c>
      <c r="I64" s="121">
        <v>505</v>
      </c>
      <c r="J64" s="121" t="s">
        <v>499</v>
      </c>
      <c r="K64" s="121" t="s">
        <v>486</v>
      </c>
      <c r="L64" s="123" t="s">
        <v>500</v>
      </c>
      <c r="M64" s="124">
        <v>45019</v>
      </c>
      <c r="N64" s="124">
        <v>45019</v>
      </c>
      <c r="O64" s="124" t="s">
        <v>309</v>
      </c>
      <c r="P64" s="119" t="s">
        <v>310</v>
      </c>
      <c r="Q64" s="12"/>
      <c r="S64"/>
      <c r="T64" s="73"/>
    </row>
    <row r="65" spans="1:20" ht="39.6" x14ac:dyDescent="0.25">
      <c r="A65" s="96" t="str">
        <f t="shared" ref="A65:A66" si="2">HYPERLINK("#'x-"&amp;I65 &amp; "'!A1","x-"&amp;I65)</f>
        <v>x-506</v>
      </c>
      <c r="B65" s="119" t="s">
        <v>82</v>
      </c>
      <c r="C65" s="120">
        <v>1992</v>
      </c>
      <c r="D65" s="121" t="s">
        <v>496</v>
      </c>
      <c r="E65" s="123" t="s">
        <v>501</v>
      </c>
      <c r="F65" s="121" t="s">
        <v>422</v>
      </c>
      <c r="G65" s="120" t="s">
        <v>498</v>
      </c>
      <c r="H65" s="121">
        <v>2</v>
      </c>
      <c r="I65" s="121">
        <v>506</v>
      </c>
      <c r="J65" s="121" t="s">
        <v>502</v>
      </c>
      <c r="K65" s="119" t="s">
        <v>503</v>
      </c>
      <c r="L65" s="123" t="s">
        <v>500</v>
      </c>
      <c r="M65" s="124">
        <v>45019</v>
      </c>
      <c r="N65" s="124">
        <v>45019</v>
      </c>
      <c r="O65" s="124" t="s">
        <v>309</v>
      </c>
      <c r="P65" s="119" t="s">
        <v>310</v>
      </c>
      <c r="Q65" s="12"/>
      <c r="S65"/>
      <c r="T65" s="73"/>
    </row>
    <row r="66" spans="1:20" ht="66" x14ac:dyDescent="0.25">
      <c r="A66" s="96" t="str">
        <f t="shared" si="2"/>
        <v>x-507</v>
      </c>
      <c r="B66" s="119" t="s">
        <v>82</v>
      </c>
      <c r="C66" s="120" t="s">
        <v>481</v>
      </c>
      <c r="D66" s="121" t="s">
        <v>482</v>
      </c>
      <c r="E66" s="120" t="s">
        <v>488</v>
      </c>
      <c r="F66" s="121" t="s">
        <v>422</v>
      </c>
      <c r="G66" s="120" t="s">
        <v>484</v>
      </c>
      <c r="H66" s="121">
        <v>1</v>
      </c>
      <c r="I66" s="121">
        <v>507</v>
      </c>
      <c r="J66" s="121" t="s">
        <v>74</v>
      </c>
      <c r="K66" s="121" t="s">
        <v>490</v>
      </c>
      <c r="L66" s="123" t="s">
        <v>487</v>
      </c>
      <c r="M66" s="124">
        <v>45135</v>
      </c>
      <c r="N66" s="124">
        <v>45135</v>
      </c>
      <c r="O66" s="124" t="s">
        <v>309</v>
      </c>
      <c r="P66" s="119" t="s">
        <v>310</v>
      </c>
      <c r="Q66" s="12"/>
      <c r="S66"/>
      <c r="T66" s="73"/>
    </row>
    <row r="67" spans="1:20" ht="52.8" x14ac:dyDescent="0.25">
      <c r="A67" s="96" t="str">
        <f t="shared" si="1"/>
        <v>x-601</v>
      </c>
      <c r="B67" s="119" t="s">
        <v>82</v>
      </c>
      <c r="C67" s="120">
        <v>1992</v>
      </c>
      <c r="D67" s="121" t="s">
        <v>504</v>
      </c>
      <c r="E67" s="120" t="s">
        <v>505</v>
      </c>
      <c r="F67" s="121" t="s">
        <v>407</v>
      </c>
      <c r="G67" s="120" t="s">
        <v>506</v>
      </c>
      <c r="H67" s="121">
        <v>2</v>
      </c>
      <c r="I67" s="121">
        <v>601</v>
      </c>
      <c r="J67" s="121" t="s">
        <v>507</v>
      </c>
      <c r="K67" s="121" t="s">
        <v>307</v>
      </c>
      <c r="L67" s="123" t="s">
        <v>508</v>
      </c>
      <c r="M67" s="124">
        <v>45135</v>
      </c>
      <c r="N67" s="124">
        <v>45135</v>
      </c>
      <c r="O67" s="124" t="s">
        <v>309</v>
      </c>
      <c r="P67" s="119" t="s">
        <v>310</v>
      </c>
      <c r="Q67" s="12"/>
      <c r="S67"/>
      <c r="T67" s="73"/>
    </row>
    <row r="68" spans="1:20" ht="52.8" x14ac:dyDescent="0.25">
      <c r="A68" s="96" t="str">
        <f t="shared" si="1"/>
        <v>x-602</v>
      </c>
      <c r="B68" s="119" t="s">
        <v>82</v>
      </c>
      <c r="C68" s="120">
        <v>1992</v>
      </c>
      <c r="D68" s="121" t="s">
        <v>504</v>
      </c>
      <c r="E68" s="120" t="s">
        <v>736</v>
      </c>
      <c r="F68" s="121" t="s">
        <v>407</v>
      </c>
      <c r="G68" s="120" t="s">
        <v>506</v>
      </c>
      <c r="H68" s="121">
        <v>2</v>
      </c>
      <c r="I68" s="121">
        <v>602</v>
      </c>
      <c r="J68" s="121" t="s">
        <v>509</v>
      </c>
      <c r="K68" s="121" t="s">
        <v>316</v>
      </c>
      <c r="L68" s="123" t="s">
        <v>508</v>
      </c>
      <c r="M68" s="124">
        <v>45135</v>
      </c>
      <c r="N68" s="124">
        <v>45135</v>
      </c>
      <c r="O68" s="124" t="s">
        <v>309</v>
      </c>
      <c r="P68" s="119" t="s">
        <v>310</v>
      </c>
      <c r="Q68" s="12"/>
      <c r="S68"/>
      <c r="T68" s="73"/>
    </row>
    <row r="69" spans="1:20" ht="52.8" x14ac:dyDescent="0.25">
      <c r="A69" s="96" t="str">
        <f t="shared" si="1"/>
        <v>x-603</v>
      </c>
      <c r="B69" s="119" t="s">
        <v>82</v>
      </c>
      <c r="C69" s="120">
        <v>1992</v>
      </c>
      <c r="D69" s="121" t="s">
        <v>504</v>
      </c>
      <c r="E69" s="120" t="s">
        <v>510</v>
      </c>
      <c r="F69" s="121" t="s">
        <v>422</v>
      </c>
      <c r="G69" s="120" t="s">
        <v>423</v>
      </c>
      <c r="H69" s="121">
        <v>2</v>
      </c>
      <c r="I69" s="121">
        <v>603</v>
      </c>
      <c r="J69" s="121" t="s">
        <v>511</v>
      </c>
      <c r="K69" s="121" t="s">
        <v>330</v>
      </c>
      <c r="L69" s="123" t="s">
        <v>508</v>
      </c>
      <c r="M69" s="124">
        <v>45135</v>
      </c>
      <c r="N69" s="124">
        <v>45135</v>
      </c>
      <c r="O69" s="124" t="s">
        <v>309</v>
      </c>
      <c r="P69" s="119" t="s">
        <v>310</v>
      </c>
      <c r="Q69" s="12"/>
      <c r="S69"/>
      <c r="T69" s="73"/>
    </row>
    <row r="70" spans="1:20" ht="52.8" x14ac:dyDescent="0.25">
      <c r="A70" s="96" t="str">
        <f t="shared" si="1"/>
        <v>x-604</v>
      </c>
      <c r="B70" s="119" t="s">
        <v>82</v>
      </c>
      <c r="C70" s="120">
        <v>1992</v>
      </c>
      <c r="D70" s="121" t="s">
        <v>504</v>
      </c>
      <c r="E70" s="120" t="s">
        <v>512</v>
      </c>
      <c r="F70" s="121" t="s">
        <v>422</v>
      </c>
      <c r="G70" s="120" t="s">
        <v>423</v>
      </c>
      <c r="H70" s="121">
        <v>2</v>
      </c>
      <c r="I70" s="121">
        <v>604</v>
      </c>
      <c r="J70" s="121" t="s">
        <v>513</v>
      </c>
      <c r="K70" s="121" t="s">
        <v>333</v>
      </c>
      <c r="L70" s="123" t="s">
        <v>508</v>
      </c>
      <c r="M70" s="124">
        <v>45135</v>
      </c>
      <c r="N70" s="124">
        <v>45135</v>
      </c>
      <c r="O70" s="124" t="s">
        <v>309</v>
      </c>
      <c r="P70" s="119" t="s">
        <v>310</v>
      </c>
      <c r="Q70" s="12"/>
      <c r="S70"/>
      <c r="T70" s="73"/>
    </row>
    <row r="71" spans="1:20" ht="52.8" x14ac:dyDescent="0.25">
      <c r="A71" s="96" t="str">
        <f t="shared" si="1"/>
        <v>x-605</v>
      </c>
      <c r="B71" s="119" t="s">
        <v>82</v>
      </c>
      <c r="C71" s="120">
        <v>1992</v>
      </c>
      <c r="D71" s="121" t="s">
        <v>504</v>
      </c>
      <c r="E71" s="120" t="s">
        <v>514</v>
      </c>
      <c r="F71" s="121" t="s">
        <v>422</v>
      </c>
      <c r="G71" s="120" t="s">
        <v>423</v>
      </c>
      <c r="H71" s="121">
        <v>2</v>
      </c>
      <c r="I71" s="121">
        <v>605</v>
      </c>
      <c r="J71" s="121" t="s">
        <v>515</v>
      </c>
      <c r="K71" s="121" t="s">
        <v>478</v>
      </c>
      <c r="L71" s="123" t="s">
        <v>508</v>
      </c>
      <c r="M71" s="124">
        <v>45135</v>
      </c>
      <c r="N71" s="124">
        <v>45135</v>
      </c>
      <c r="O71" s="124" t="s">
        <v>309</v>
      </c>
      <c r="P71" s="119" t="s">
        <v>310</v>
      </c>
      <c r="Q71" s="12"/>
      <c r="S71"/>
      <c r="T71" s="73"/>
    </row>
    <row r="72" spans="1:20" ht="52.8" x14ac:dyDescent="0.25">
      <c r="A72" s="96" t="str">
        <f t="shared" si="1"/>
        <v>x-606</v>
      </c>
      <c r="B72" s="119" t="s">
        <v>82</v>
      </c>
      <c r="C72" s="120">
        <v>1992</v>
      </c>
      <c r="D72" s="121" t="s">
        <v>516</v>
      </c>
      <c r="E72" s="120" t="s">
        <v>517</v>
      </c>
      <c r="F72" s="121" t="s">
        <v>407</v>
      </c>
      <c r="G72" s="120" t="s">
        <v>518</v>
      </c>
      <c r="H72" s="121">
        <v>2</v>
      </c>
      <c r="I72" s="121">
        <v>606</v>
      </c>
      <c r="J72" s="121" t="s">
        <v>519</v>
      </c>
      <c r="K72" s="121" t="s">
        <v>451</v>
      </c>
      <c r="L72" s="123" t="s">
        <v>508</v>
      </c>
      <c r="M72" s="124">
        <v>45135</v>
      </c>
      <c r="N72" s="124">
        <v>45135</v>
      </c>
      <c r="O72" s="124" t="s">
        <v>309</v>
      </c>
      <c r="P72" s="119" t="s">
        <v>520</v>
      </c>
      <c r="Q72" s="12"/>
      <c r="S72"/>
      <c r="T72" s="73"/>
    </row>
    <row r="73" spans="1:20" ht="52.8" x14ac:dyDescent="0.25">
      <c r="A73" s="96" t="str">
        <f t="shared" si="1"/>
        <v>x-607</v>
      </c>
      <c r="B73" s="119" t="s">
        <v>82</v>
      </c>
      <c r="C73" s="120">
        <v>1992</v>
      </c>
      <c r="D73" s="121" t="s">
        <v>516</v>
      </c>
      <c r="E73" s="120" t="s">
        <v>521</v>
      </c>
      <c r="F73" s="121" t="s">
        <v>407</v>
      </c>
      <c r="G73" s="120" t="s">
        <v>518</v>
      </c>
      <c r="H73" s="121">
        <v>2</v>
      </c>
      <c r="I73" s="121">
        <v>607</v>
      </c>
      <c r="J73" s="121" t="s">
        <v>522</v>
      </c>
      <c r="K73" s="121" t="s">
        <v>454</v>
      </c>
      <c r="L73" s="123" t="s">
        <v>508</v>
      </c>
      <c r="M73" s="124">
        <v>45135</v>
      </c>
      <c r="N73" s="124">
        <v>45135</v>
      </c>
      <c r="O73" s="124" t="s">
        <v>309</v>
      </c>
      <c r="P73" s="119" t="s">
        <v>520</v>
      </c>
      <c r="Q73" s="12"/>
      <c r="S73"/>
      <c r="T73" s="73"/>
    </row>
    <row r="74" spans="1:20" ht="52.8" x14ac:dyDescent="0.25">
      <c r="A74" s="96" t="str">
        <f t="shared" si="1"/>
        <v>x-608</v>
      </c>
      <c r="B74" s="119" t="s">
        <v>82</v>
      </c>
      <c r="C74" s="120">
        <v>2006</v>
      </c>
      <c r="D74" s="121" t="s">
        <v>504</v>
      </c>
      <c r="E74" s="120" t="s">
        <v>523</v>
      </c>
      <c r="F74" s="121" t="s">
        <v>407</v>
      </c>
      <c r="G74" s="120" t="s">
        <v>506</v>
      </c>
      <c r="H74" s="121">
        <v>1</v>
      </c>
      <c r="I74" s="121">
        <v>608</v>
      </c>
      <c r="J74" s="121" t="s">
        <v>524</v>
      </c>
      <c r="K74" s="121" t="s">
        <v>458</v>
      </c>
      <c r="L74" s="123" t="s">
        <v>525</v>
      </c>
      <c r="M74" s="146" t="s">
        <v>526</v>
      </c>
      <c r="N74" s="124">
        <v>45135</v>
      </c>
      <c r="O74" s="124" t="s">
        <v>309</v>
      </c>
      <c r="P74" s="119" t="s">
        <v>310</v>
      </c>
      <c r="Q74" s="12"/>
      <c r="S74"/>
      <c r="T74" s="73"/>
    </row>
    <row r="75" spans="1:20" ht="52.8" x14ac:dyDescent="0.25">
      <c r="A75" s="96" t="str">
        <f t="shared" si="1"/>
        <v>x-609</v>
      </c>
      <c r="B75" s="119" t="s">
        <v>82</v>
      </c>
      <c r="C75" s="120">
        <v>2006</v>
      </c>
      <c r="D75" s="121" t="s">
        <v>504</v>
      </c>
      <c r="E75" s="120" t="s">
        <v>527</v>
      </c>
      <c r="F75" s="121" t="s">
        <v>422</v>
      </c>
      <c r="G75" s="120" t="s">
        <v>433</v>
      </c>
      <c r="H75" s="121">
        <v>1</v>
      </c>
      <c r="I75" s="121">
        <v>609</v>
      </c>
      <c r="J75" s="121" t="s">
        <v>528</v>
      </c>
      <c r="K75" s="121" t="s">
        <v>330</v>
      </c>
      <c r="L75" s="123" t="s">
        <v>525</v>
      </c>
      <c r="M75" s="124">
        <v>45135</v>
      </c>
      <c r="N75" s="124">
        <v>45135</v>
      </c>
      <c r="O75" s="124" t="s">
        <v>309</v>
      </c>
      <c r="P75" s="119" t="s">
        <v>310</v>
      </c>
      <c r="Q75" s="12"/>
      <c r="S75"/>
      <c r="T75" s="73"/>
    </row>
    <row r="76" spans="1:20" ht="66" x14ac:dyDescent="0.25">
      <c r="A76" s="96" t="str">
        <f t="shared" si="1"/>
        <v>x-610</v>
      </c>
      <c r="B76" s="119" t="s">
        <v>82</v>
      </c>
      <c r="C76" s="120">
        <v>2006</v>
      </c>
      <c r="D76" s="121" t="s">
        <v>504</v>
      </c>
      <c r="E76" s="120" t="s">
        <v>529</v>
      </c>
      <c r="F76" s="121" t="s">
        <v>422</v>
      </c>
      <c r="G76" s="120" t="s">
        <v>433</v>
      </c>
      <c r="H76" s="121">
        <v>1</v>
      </c>
      <c r="I76" s="121">
        <v>610</v>
      </c>
      <c r="J76" s="121" t="s">
        <v>530</v>
      </c>
      <c r="K76" s="121" t="s">
        <v>531</v>
      </c>
      <c r="L76" s="123" t="s">
        <v>525</v>
      </c>
      <c r="M76" s="124">
        <v>45135</v>
      </c>
      <c r="N76" s="124">
        <v>45135</v>
      </c>
      <c r="O76" s="124" t="s">
        <v>309</v>
      </c>
      <c r="P76" s="119" t="s">
        <v>310</v>
      </c>
      <c r="Q76" s="12"/>
      <c r="S76"/>
      <c r="T76" s="73"/>
    </row>
    <row r="77" spans="1:20" ht="52.8" x14ac:dyDescent="0.25">
      <c r="A77" s="96" t="str">
        <f t="shared" si="1"/>
        <v>x-611</v>
      </c>
      <c r="B77" s="119" t="s">
        <v>82</v>
      </c>
      <c r="C77" s="120">
        <v>2006</v>
      </c>
      <c r="D77" s="121" t="s">
        <v>504</v>
      </c>
      <c r="E77" s="120" t="s">
        <v>532</v>
      </c>
      <c r="F77" s="121" t="s">
        <v>422</v>
      </c>
      <c r="G77" s="120" t="s">
        <v>433</v>
      </c>
      <c r="H77" s="121">
        <v>1</v>
      </c>
      <c r="I77" s="121">
        <v>611</v>
      </c>
      <c r="J77" s="121" t="s">
        <v>533</v>
      </c>
      <c r="K77" s="121" t="s">
        <v>333</v>
      </c>
      <c r="L77" s="123" t="s">
        <v>525</v>
      </c>
      <c r="M77" s="124">
        <v>45135</v>
      </c>
      <c r="N77" s="124">
        <v>45135</v>
      </c>
      <c r="O77" s="124" t="s">
        <v>309</v>
      </c>
      <c r="P77" s="119" t="s">
        <v>310</v>
      </c>
      <c r="Q77" s="12"/>
      <c r="S77"/>
      <c r="T77" s="73"/>
    </row>
    <row r="78" spans="1:20" ht="66" x14ac:dyDescent="0.25">
      <c r="A78" s="96" t="str">
        <f t="shared" ref="A78:A90" si="3">HYPERLINK("#'x-"&amp;I78 &amp; "'!A1","x-"&amp;I78)</f>
        <v>x-612</v>
      </c>
      <c r="B78" s="119" t="s">
        <v>82</v>
      </c>
      <c r="C78" s="120">
        <v>2006</v>
      </c>
      <c r="D78" s="121" t="s">
        <v>504</v>
      </c>
      <c r="E78" s="120" t="s">
        <v>534</v>
      </c>
      <c r="F78" s="121" t="s">
        <v>422</v>
      </c>
      <c r="G78" s="120" t="s">
        <v>433</v>
      </c>
      <c r="H78" s="121">
        <v>1</v>
      </c>
      <c r="I78" s="121">
        <v>612</v>
      </c>
      <c r="J78" s="121" t="s">
        <v>535</v>
      </c>
      <c r="K78" s="121" t="s">
        <v>536</v>
      </c>
      <c r="L78" s="123" t="s">
        <v>525</v>
      </c>
      <c r="M78" s="124">
        <v>45135</v>
      </c>
      <c r="N78" s="124">
        <v>45135</v>
      </c>
      <c r="O78" s="124" t="s">
        <v>309</v>
      </c>
      <c r="P78" s="119" t="s">
        <v>310</v>
      </c>
      <c r="Q78" s="12"/>
      <c r="S78"/>
      <c r="T78" s="73"/>
    </row>
    <row r="79" spans="1:20" ht="52.8" x14ac:dyDescent="0.25">
      <c r="A79" s="96" t="str">
        <f t="shared" si="3"/>
        <v>x-613</v>
      </c>
      <c r="B79" s="121" t="s">
        <v>82</v>
      </c>
      <c r="C79" s="120">
        <v>2006</v>
      </c>
      <c r="D79" s="121" t="s">
        <v>504</v>
      </c>
      <c r="E79" s="120" t="s">
        <v>537</v>
      </c>
      <c r="F79" s="121" t="s">
        <v>422</v>
      </c>
      <c r="G79" s="120" t="s">
        <v>433</v>
      </c>
      <c r="H79" s="121">
        <v>1</v>
      </c>
      <c r="I79" s="121">
        <v>613</v>
      </c>
      <c r="J79" s="121" t="s">
        <v>538</v>
      </c>
      <c r="K79" s="121" t="s">
        <v>478</v>
      </c>
      <c r="L79" s="123" t="s">
        <v>525</v>
      </c>
      <c r="M79" s="124">
        <v>45135</v>
      </c>
      <c r="N79" s="124">
        <v>45135</v>
      </c>
      <c r="O79" s="124" t="s">
        <v>309</v>
      </c>
      <c r="P79" s="119" t="s">
        <v>310</v>
      </c>
      <c r="Q79" s="12"/>
      <c r="S79"/>
      <c r="T79" s="73"/>
    </row>
    <row r="80" spans="1:20" ht="52.8" x14ac:dyDescent="0.25">
      <c r="A80" s="96" t="str">
        <f t="shared" si="3"/>
        <v>x-614</v>
      </c>
      <c r="B80" s="121" t="s">
        <v>82</v>
      </c>
      <c r="C80" s="120">
        <v>2006</v>
      </c>
      <c r="D80" s="121" t="s">
        <v>504</v>
      </c>
      <c r="E80" s="120" t="s">
        <v>539</v>
      </c>
      <c r="F80" s="121" t="s">
        <v>422</v>
      </c>
      <c r="G80" s="120" t="s">
        <v>433</v>
      </c>
      <c r="H80" s="121">
        <v>1</v>
      </c>
      <c r="I80" s="121">
        <v>614</v>
      </c>
      <c r="J80" s="121" t="s">
        <v>540</v>
      </c>
      <c r="K80" s="121" t="s">
        <v>541</v>
      </c>
      <c r="L80" s="123" t="s">
        <v>525</v>
      </c>
      <c r="M80" s="124">
        <v>45135</v>
      </c>
      <c r="N80" s="124">
        <v>45135</v>
      </c>
      <c r="O80" s="124" t="s">
        <v>309</v>
      </c>
      <c r="P80" s="119" t="s">
        <v>310</v>
      </c>
      <c r="Q80" s="12"/>
      <c r="S80"/>
      <c r="T80" s="73"/>
    </row>
    <row r="81" spans="1:20" ht="52.8" x14ac:dyDescent="0.25">
      <c r="A81" s="96" t="str">
        <f t="shared" si="3"/>
        <v>x-615</v>
      </c>
      <c r="B81" s="121" t="s">
        <v>82</v>
      </c>
      <c r="C81" s="120">
        <v>2006</v>
      </c>
      <c r="D81" s="121" t="s">
        <v>516</v>
      </c>
      <c r="E81" s="120" t="s">
        <v>517</v>
      </c>
      <c r="F81" s="121" t="s">
        <v>407</v>
      </c>
      <c r="G81" s="120" t="s">
        <v>305</v>
      </c>
      <c r="H81" s="121">
        <v>1</v>
      </c>
      <c r="I81" s="121">
        <v>615</v>
      </c>
      <c r="J81" s="121" t="s">
        <v>542</v>
      </c>
      <c r="K81" s="121" t="s">
        <v>451</v>
      </c>
      <c r="L81" s="123" t="s">
        <v>525</v>
      </c>
      <c r="M81" s="124">
        <v>45135</v>
      </c>
      <c r="N81" s="124">
        <v>45135</v>
      </c>
      <c r="O81" s="124" t="s">
        <v>309</v>
      </c>
      <c r="P81" s="119" t="s">
        <v>520</v>
      </c>
      <c r="Q81" s="12"/>
      <c r="S81"/>
      <c r="T81" s="73"/>
    </row>
    <row r="82" spans="1:20" ht="52.8" x14ac:dyDescent="0.25">
      <c r="A82" s="96" t="str">
        <f t="shared" si="3"/>
        <v>x-616</v>
      </c>
      <c r="B82" s="121" t="s">
        <v>82</v>
      </c>
      <c r="C82" s="120">
        <v>2006</v>
      </c>
      <c r="D82" s="121" t="s">
        <v>516</v>
      </c>
      <c r="E82" s="120" t="s">
        <v>543</v>
      </c>
      <c r="F82" s="121" t="s">
        <v>407</v>
      </c>
      <c r="G82" s="120" t="s">
        <v>518</v>
      </c>
      <c r="H82" s="121">
        <v>1</v>
      </c>
      <c r="I82" s="121">
        <v>616</v>
      </c>
      <c r="J82" s="121" t="s">
        <v>544</v>
      </c>
      <c r="K82" s="121" t="s">
        <v>454</v>
      </c>
      <c r="L82" s="123" t="s">
        <v>525</v>
      </c>
      <c r="M82" s="124">
        <v>45135</v>
      </c>
      <c r="N82" s="124">
        <v>45135</v>
      </c>
      <c r="O82" s="124" t="s">
        <v>309</v>
      </c>
      <c r="P82" s="119" t="s">
        <v>520</v>
      </c>
      <c r="Q82" s="12"/>
      <c r="S82"/>
      <c r="T82" s="73"/>
    </row>
    <row r="83" spans="1:20" ht="52.8" x14ac:dyDescent="0.25">
      <c r="A83" s="96" t="str">
        <f t="shared" si="3"/>
        <v>x-617</v>
      </c>
      <c r="B83" s="121" t="s">
        <v>82</v>
      </c>
      <c r="C83" s="120">
        <v>2015</v>
      </c>
      <c r="D83" s="121" t="s">
        <v>504</v>
      </c>
      <c r="E83" s="120" t="s">
        <v>545</v>
      </c>
      <c r="F83" s="121" t="s">
        <v>304</v>
      </c>
      <c r="G83" s="120" t="s">
        <v>305</v>
      </c>
      <c r="H83" s="121">
        <v>0</v>
      </c>
      <c r="I83" s="121">
        <v>617</v>
      </c>
      <c r="J83" s="121" t="s">
        <v>546</v>
      </c>
      <c r="K83" s="121" t="s">
        <v>307</v>
      </c>
      <c r="L83" s="123" t="s">
        <v>547</v>
      </c>
      <c r="M83" s="124">
        <v>45135</v>
      </c>
      <c r="N83" s="124">
        <v>45135</v>
      </c>
      <c r="O83" s="124" t="s">
        <v>309</v>
      </c>
      <c r="P83" s="119" t="s">
        <v>310</v>
      </c>
      <c r="Q83" s="12"/>
      <c r="S83"/>
      <c r="T83" s="73"/>
    </row>
    <row r="84" spans="1:20" ht="52.8" x14ac:dyDescent="0.25">
      <c r="A84" s="96" t="str">
        <f t="shared" si="3"/>
        <v>x-618</v>
      </c>
      <c r="B84" s="121" t="s">
        <v>82</v>
      </c>
      <c r="C84" s="120">
        <v>2015</v>
      </c>
      <c r="D84" s="121" t="s">
        <v>504</v>
      </c>
      <c r="E84" s="120" t="s">
        <v>545</v>
      </c>
      <c r="F84" s="121" t="s">
        <v>314</v>
      </c>
      <c r="G84" s="120" t="s">
        <v>305</v>
      </c>
      <c r="H84" s="121">
        <v>0</v>
      </c>
      <c r="I84" s="121">
        <v>618</v>
      </c>
      <c r="J84" s="121" t="s">
        <v>548</v>
      </c>
      <c r="K84" s="121" t="s">
        <v>316</v>
      </c>
      <c r="L84" s="123" t="s">
        <v>547</v>
      </c>
      <c r="M84" s="124">
        <v>45135</v>
      </c>
      <c r="N84" s="124">
        <v>45135</v>
      </c>
      <c r="O84" s="124" t="s">
        <v>309</v>
      </c>
      <c r="P84" s="119" t="s">
        <v>310</v>
      </c>
      <c r="Q84" s="12"/>
      <c r="S84"/>
      <c r="T84" s="73"/>
    </row>
    <row r="85" spans="1:20" ht="52.8" x14ac:dyDescent="0.25">
      <c r="A85" s="96" t="str">
        <f t="shared" si="3"/>
        <v>x-619</v>
      </c>
      <c r="B85" s="121" t="s">
        <v>82</v>
      </c>
      <c r="C85" s="120">
        <v>2015</v>
      </c>
      <c r="D85" s="121" t="s">
        <v>504</v>
      </c>
      <c r="E85" s="120" t="s">
        <v>737</v>
      </c>
      <c r="F85" s="121" t="s">
        <v>422</v>
      </c>
      <c r="G85" s="120" t="s">
        <v>549</v>
      </c>
      <c r="H85" s="121">
        <v>0</v>
      </c>
      <c r="I85" s="121">
        <v>619</v>
      </c>
      <c r="J85" s="121" t="s">
        <v>550</v>
      </c>
      <c r="K85" s="121" t="s">
        <v>330</v>
      </c>
      <c r="L85" s="123" t="s">
        <v>547</v>
      </c>
      <c r="M85" s="124">
        <v>45135</v>
      </c>
      <c r="N85" s="124">
        <v>45135</v>
      </c>
      <c r="O85" s="124" t="s">
        <v>309</v>
      </c>
      <c r="P85" s="119" t="s">
        <v>310</v>
      </c>
      <c r="Q85" s="12"/>
      <c r="S85"/>
      <c r="T85" s="73"/>
    </row>
    <row r="86" spans="1:20" ht="52.8" x14ac:dyDescent="0.25">
      <c r="A86" s="96" t="str">
        <f t="shared" si="3"/>
        <v>x-620</v>
      </c>
      <c r="B86" s="121" t="s">
        <v>82</v>
      </c>
      <c r="C86" s="120">
        <v>2015</v>
      </c>
      <c r="D86" s="121" t="s">
        <v>504</v>
      </c>
      <c r="E86" s="120" t="s">
        <v>738</v>
      </c>
      <c r="F86" s="121" t="s">
        <v>422</v>
      </c>
      <c r="G86" s="120" t="s">
        <v>551</v>
      </c>
      <c r="H86" s="121">
        <v>0</v>
      </c>
      <c r="I86" s="121">
        <v>620</v>
      </c>
      <c r="J86" s="121" t="s">
        <v>552</v>
      </c>
      <c r="K86" s="121" t="s">
        <v>333</v>
      </c>
      <c r="L86" s="123" t="s">
        <v>547</v>
      </c>
      <c r="M86" s="124">
        <v>45135</v>
      </c>
      <c r="N86" s="124">
        <v>45135</v>
      </c>
      <c r="O86" s="124" t="s">
        <v>309</v>
      </c>
      <c r="P86" s="119" t="s">
        <v>310</v>
      </c>
      <c r="Q86" s="12"/>
      <c r="S86"/>
      <c r="T86" s="73"/>
    </row>
    <row r="87" spans="1:20" ht="52.8" x14ac:dyDescent="0.25">
      <c r="A87" s="96" t="str">
        <f t="shared" si="3"/>
        <v>x-621</v>
      </c>
      <c r="B87" s="121" t="s">
        <v>82</v>
      </c>
      <c r="C87" s="120">
        <v>2015</v>
      </c>
      <c r="D87" s="121" t="s">
        <v>504</v>
      </c>
      <c r="E87" s="120" t="s">
        <v>553</v>
      </c>
      <c r="F87" s="121" t="s">
        <v>407</v>
      </c>
      <c r="G87" s="120" t="s">
        <v>305</v>
      </c>
      <c r="H87" s="121">
        <v>0</v>
      </c>
      <c r="I87" s="121">
        <v>621</v>
      </c>
      <c r="J87" s="121" t="s">
        <v>554</v>
      </c>
      <c r="K87" s="121" t="s">
        <v>416</v>
      </c>
      <c r="L87" s="123" t="s">
        <v>547</v>
      </c>
      <c r="M87" s="124">
        <v>45135</v>
      </c>
      <c r="N87" s="124">
        <v>45135</v>
      </c>
      <c r="O87" s="124" t="s">
        <v>309</v>
      </c>
      <c r="P87" s="119" t="s">
        <v>310</v>
      </c>
      <c r="Q87" s="12"/>
      <c r="S87"/>
      <c r="T87" s="73"/>
    </row>
    <row r="88" spans="1:20" ht="52.8" x14ac:dyDescent="0.25">
      <c r="A88" s="96" t="str">
        <f t="shared" si="3"/>
        <v>x-622</v>
      </c>
      <c r="B88" s="121" t="s">
        <v>82</v>
      </c>
      <c r="C88" s="120">
        <v>2015</v>
      </c>
      <c r="D88" s="121" t="s">
        <v>504</v>
      </c>
      <c r="E88" s="120" t="s">
        <v>555</v>
      </c>
      <c r="F88" s="121" t="s">
        <v>407</v>
      </c>
      <c r="G88" s="120" t="s">
        <v>305</v>
      </c>
      <c r="H88" s="121">
        <v>0</v>
      </c>
      <c r="I88" s="121">
        <v>622</v>
      </c>
      <c r="J88" s="121" t="s">
        <v>556</v>
      </c>
      <c r="K88" s="121" t="s">
        <v>557</v>
      </c>
      <c r="L88" s="123" t="s">
        <v>547</v>
      </c>
      <c r="M88" s="124">
        <v>45135</v>
      </c>
      <c r="N88" s="124">
        <v>45135</v>
      </c>
      <c r="O88" s="124" t="s">
        <v>309</v>
      </c>
      <c r="P88" s="119" t="s">
        <v>310</v>
      </c>
      <c r="Q88" s="12"/>
      <c r="S88"/>
      <c r="T88" s="73"/>
    </row>
    <row r="89" spans="1:20" ht="52.8" x14ac:dyDescent="0.25">
      <c r="A89" s="96" t="str">
        <f t="shared" si="3"/>
        <v>x-626</v>
      </c>
      <c r="B89" s="121" t="s">
        <v>82</v>
      </c>
      <c r="C89" s="120">
        <v>2015</v>
      </c>
      <c r="D89" s="121" t="s">
        <v>558</v>
      </c>
      <c r="E89" s="120" t="s">
        <v>559</v>
      </c>
      <c r="F89" s="121" t="s">
        <v>560</v>
      </c>
      <c r="G89" s="120" t="s">
        <v>305</v>
      </c>
      <c r="H89" s="121">
        <v>0</v>
      </c>
      <c r="I89" s="121">
        <v>626</v>
      </c>
      <c r="J89" s="121" t="s">
        <v>561</v>
      </c>
      <c r="K89" s="121" t="s">
        <v>458</v>
      </c>
      <c r="L89" s="123" t="s">
        <v>562</v>
      </c>
      <c r="M89" s="124">
        <v>45135</v>
      </c>
      <c r="N89" s="124">
        <v>45135</v>
      </c>
      <c r="O89" s="124" t="s">
        <v>309</v>
      </c>
      <c r="P89" s="119" t="s">
        <v>520</v>
      </c>
      <c r="Q89" s="12"/>
      <c r="S89"/>
      <c r="T89" s="73"/>
    </row>
    <row r="90" spans="1:20" ht="52.8" x14ac:dyDescent="0.25">
      <c r="A90" s="96" t="str">
        <f t="shared" si="3"/>
        <v>x-627</v>
      </c>
      <c r="B90" s="121" t="s">
        <v>82</v>
      </c>
      <c r="C90" s="120">
        <v>2015</v>
      </c>
      <c r="D90" s="121" t="s">
        <v>558</v>
      </c>
      <c r="E90" s="120" t="s">
        <v>563</v>
      </c>
      <c r="F90" s="121" t="s">
        <v>560</v>
      </c>
      <c r="G90" s="120" t="s">
        <v>305</v>
      </c>
      <c r="H90" s="121">
        <v>0</v>
      </c>
      <c r="I90" s="121">
        <v>627</v>
      </c>
      <c r="J90" s="121" t="s">
        <v>564</v>
      </c>
      <c r="K90" s="121" t="s">
        <v>474</v>
      </c>
      <c r="L90" s="123" t="s">
        <v>562</v>
      </c>
      <c r="M90" s="124">
        <v>45135</v>
      </c>
      <c r="N90" s="124">
        <v>45135</v>
      </c>
      <c r="O90" s="124" t="s">
        <v>309</v>
      </c>
      <c r="P90" s="119" t="s">
        <v>520</v>
      </c>
      <c r="Q90" s="12"/>
      <c r="S90"/>
      <c r="T90" s="73"/>
    </row>
    <row r="91" spans="1:20" ht="66" x14ac:dyDescent="0.25">
      <c r="A91" s="96" t="str">
        <f>HYPERLINK("#'x-"&amp;I91 &amp; "'!A1","x-"&amp;I91)</f>
        <v>x-701</v>
      </c>
      <c r="B91" s="119" t="s">
        <v>82</v>
      </c>
      <c r="C91" s="120">
        <v>2015</v>
      </c>
      <c r="D91" s="121" t="s">
        <v>565</v>
      </c>
      <c r="E91" s="120" t="s">
        <v>566</v>
      </c>
      <c r="F91" s="121" t="s">
        <v>422</v>
      </c>
      <c r="G91" s="120" t="s">
        <v>567</v>
      </c>
      <c r="H91" s="121">
        <v>0</v>
      </c>
      <c r="I91" s="121">
        <v>701</v>
      </c>
      <c r="J91" s="121" t="s">
        <v>568</v>
      </c>
      <c r="K91" s="121" t="s">
        <v>486</v>
      </c>
      <c r="L91" s="123" t="s">
        <v>569</v>
      </c>
      <c r="M91" s="124">
        <v>45196</v>
      </c>
      <c r="N91" s="124">
        <v>45383</v>
      </c>
      <c r="O91" s="124" t="s">
        <v>309</v>
      </c>
      <c r="P91" s="119" t="s">
        <v>310</v>
      </c>
      <c r="Q91" s="12"/>
      <c r="S91"/>
      <c r="T91" s="73"/>
    </row>
    <row r="92" spans="1:20" ht="66" x14ac:dyDescent="0.25">
      <c r="A92" s="96" t="str">
        <f>HYPERLINK("#'x-"&amp;I92 &amp; "'!A1","x-"&amp;I92)</f>
        <v>x-702</v>
      </c>
      <c r="B92" s="119" t="s">
        <v>82</v>
      </c>
      <c r="C92" s="120">
        <v>2015</v>
      </c>
      <c r="D92" s="121" t="s">
        <v>565</v>
      </c>
      <c r="E92" s="120" t="s">
        <v>570</v>
      </c>
      <c r="F92" s="121" t="s">
        <v>422</v>
      </c>
      <c r="G92" s="123" t="s">
        <v>571</v>
      </c>
      <c r="H92" s="121">
        <v>0</v>
      </c>
      <c r="I92" s="121">
        <v>702</v>
      </c>
      <c r="J92" s="121" t="s">
        <v>572</v>
      </c>
      <c r="K92" s="121" t="s">
        <v>490</v>
      </c>
      <c r="L92" s="123" t="s">
        <v>569</v>
      </c>
      <c r="M92" s="124">
        <v>45196</v>
      </c>
      <c r="N92" s="124">
        <v>45383</v>
      </c>
      <c r="O92" s="124" t="s">
        <v>309</v>
      </c>
      <c r="P92" s="119" t="s">
        <v>310</v>
      </c>
      <c r="Q92" s="12"/>
      <c r="S92"/>
      <c r="T92" s="73"/>
    </row>
    <row r="93" spans="1:20" x14ac:dyDescent="0.25">
      <c r="A93" s="12"/>
      <c r="B93" s="28"/>
      <c r="C93" s="12"/>
      <c r="D93" s="28"/>
      <c r="E93" s="12"/>
      <c r="F93" s="28"/>
      <c r="G93" s="12"/>
      <c r="H93" s="12"/>
      <c r="I93" s="12"/>
      <c r="J93" s="12"/>
      <c r="K93" s="12"/>
      <c r="M93" s="144"/>
      <c r="N93" s="145"/>
      <c r="O93" s="145"/>
      <c r="P93" s="12"/>
    </row>
    <row r="94" spans="1:20" x14ac:dyDescent="0.25">
      <c r="A94" s="12"/>
      <c r="B94" s="28"/>
      <c r="C94" s="12"/>
      <c r="D94" s="28"/>
      <c r="E94" s="12"/>
      <c r="F94" s="28"/>
      <c r="G94" s="12"/>
      <c r="H94" s="12"/>
      <c r="I94" s="12"/>
      <c r="J94" s="12"/>
      <c r="K94" s="12"/>
      <c r="M94" s="144"/>
      <c r="N94" s="145"/>
      <c r="O94" s="145"/>
      <c r="P94" s="12"/>
    </row>
    <row r="95" spans="1:20" x14ac:dyDescent="0.25">
      <c r="A95" s="12"/>
      <c r="B95" s="28"/>
      <c r="C95" s="12"/>
      <c r="D95" s="28"/>
      <c r="E95" s="12"/>
      <c r="F95" s="28"/>
      <c r="G95" s="12"/>
      <c r="H95" s="12"/>
      <c r="I95" s="12"/>
      <c r="J95" s="12"/>
      <c r="K95" s="12"/>
      <c r="M95" s="144"/>
      <c r="N95" s="145"/>
      <c r="O95" s="145"/>
      <c r="P95" s="12"/>
    </row>
    <row r="96" spans="1:20" x14ac:dyDescent="0.25">
      <c r="A96" s="12"/>
      <c r="B96" s="28"/>
      <c r="C96" s="12"/>
      <c r="D96" s="28"/>
      <c r="E96" s="12"/>
      <c r="F96" s="28"/>
      <c r="G96" s="12"/>
      <c r="H96" s="12"/>
      <c r="I96" s="12"/>
      <c r="J96" s="12"/>
      <c r="K96" s="12"/>
      <c r="M96" s="144"/>
      <c r="N96" s="145"/>
      <c r="O96" s="145"/>
      <c r="P96" s="12"/>
    </row>
    <row r="97" spans="1:16" x14ac:dyDescent="0.25">
      <c r="A97" s="12"/>
      <c r="B97" s="28"/>
      <c r="C97" s="12"/>
      <c r="D97" s="28"/>
      <c r="E97" s="12"/>
      <c r="F97" s="28"/>
      <c r="G97" s="12"/>
      <c r="H97" s="12"/>
      <c r="I97" s="12"/>
      <c r="J97" s="12"/>
      <c r="K97" s="12"/>
      <c r="M97" s="144"/>
      <c r="N97" s="145"/>
      <c r="O97" s="145"/>
      <c r="P97" s="12"/>
    </row>
    <row r="98" spans="1:16" x14ac:dyDescent="0.25">
      <c r="A98" s="12"/>
      <c r="B98" s="28"/>
      <c r="C98" s="12"/>
      <c r="D98" s="28"/>
      <c r="E98" s="12"/>
      <c r="F98" s="28"/>
      <c r="G98" s="12"/>
      <c r="H98" s="12"/>
      <c r="I98" s="12"/>
      <c r="J98" s="12"/>
      <c r="K98" s="12"/>
      <c r="M98" s="144"/>
      <c r="N98" s="145"/>
      <c r="O98" s="145"/>
      <c r="P98" s="12"/>
    </row>
    <row r="99" spans="1:16" x14ac:dyDescent="0.25">
      <c r="A99" s="12"/>
      <c r="B99" s="28"/>
      <c r="C99" s="12"/>
      <c r="D99" s="28"/>
      <c r="E99" s="12"/>
      <c r="F99" s="28"/>
      <c r="G99" s="12"/>
      <c r="H99" s="12"/>
      <c r="I99" s="12"/>
      <c r="J99" s="12"/>
      <c r="K99" s="12"/>
      <c r="M99" s="144"/>
      <c r="N99" s="145"/>
      <c r="O99" s="145"/>
      <c r="P99" s="12"/>
    </row>
    <row r="100" spans="1:16" x14ac:dyDescent="0.25">
      <c r="A100" s="12"/>
      <c r="B100" s="28"/>
      <c r="C100" s="12"/>
      <c r="D100" s="28"/>
      <c r="E100" s="12"/>
      <c r="F100" s="28"/>
      <c r="G100" s="12"/>
      <c r="H100" s="12"/>
      <c r="I100" s="12"/>
      <c r="J100" s="12"/>
      <c r="K100" s="12"/>
      <c r="M100" s="144"/>
      <c r="N100" s="145"/>
      <c r="O100" s="145"/>
      <c r="P100" s="12"/>
    </row>
    <row r="101" spans="1:16" x14ac:dyDescent="0.25">
      <c r="A101" s="12"/>
      <c r="B101" s="28"/>
      <c r="C101" s="12"/>
      <c r="D101" s="28"/>
      <c r="E101" s="12"/>
      <c r="F101" s="28"/>
      <c r="G101" s="12"/>
      <c r="H101" s="12"/>
      <c r="I101" s="12"/>
      <c r="J101" s="12"/>
      <c r="K101" s="12"/>
      <c r="M101" s="144"/>
      <c r="N101" s="145"/>
      <c r="O101" s="145"/>
      <c r="P101" s="12"/>
    </row>
    <row r="102" spans="1:16" x14ac:dyDescent="0.25">
      <c r="A102" s="12"/>
      <c r="B102" s="28"/>
      <c r="C102" s="12"/>
      <c r="D102" s="28"/>
      <c r="E102" s="12"/>
      <c r="F102" s="28"/>
      <c r="G102" s="12"/>
      <c r="H102" s="12"/>
      <c r="I102" s="12"/>
      <c r="J102" s="12"/>
      <c r="K102" s="12"/>
      <c r="M102" s="144"/>
      <c r="N102" s="145"/>
      <c r="O102" s="145"/>
      <c r="P102" s="12"/>
    </row>
    <row r="103" spans="1:16" x14ac:dyDescent="0.25">
      <c r="A103" s="12"/>
      <c r="B103" s="28"/>
      <c r="C103" s="12"/>
      <c r="D103" s="28"/>
      <c r="E103" s="12"/>
      <c r="F103" s="28"/>
      <c r="G103" s="12"/>
      <c r="H103" s="12"/>
      <c r="I103" s="12"/>
      <c r="J103" s="12"/>
      <c r="K103" s="12"/>
      <c r="M103" s="144"/>
      <c r="N103" s="145"/>
      <c r="O103" s="145"/>
      <c r="P103" s="12"/>
    </row>
    <row r="104" spans="1:16" x14ac:dyDescent="0.25">
      <c r="A104" s="12"/>
      <c r="B104" s="28"/>
      <c r="C104" s="12"/>
      <c r="D104" s="28"/>
      <c r="E104" s="12"/>
      <c r="F104" s="28"/>
      <c r="G104" s="12"/>
      <c r="H104" s="12"/>
      <c r="I104" s="12"/>
      <c r="J104" s="12"/>
      <c r="K104" s="12"/>
      <c r="M104" s="144"/>
      <c r="N104" s="145"/>
      <c r="O104" s="145"/>
      <c r="P104" s="12"/>
    </row>
    <row r="105" spans="1:16" x14ac:dyDescent="0.25">
      <c r="A105" s="12"/>
      <c r="B105" s="28"/>
      <c r="C105" s="12"/>
      <c r="D105" s="28"/>
      <c r="E105" s="12"/>
      <c r="F105" s="28"/>
      <c r="G105" s="12"/>
      <c r="H105" s="12"/>
      <c r="I105" s="12"/>
      <c r="J105" s="12"/>
      <c r="K105" s="12"/>
      <c r="M105" s="144"/>
      <c r="N105" s="145"/>
      <c r="O105" s="145"/>
      <c r="P105" s="12"/>
    </row>
    <row r="106" spans="1:16" x14ac:dyDescent="0.25">
      <c r="A106" s="12"/>
      <c r="B106" s="28"/>
      <c r="C106" s="12"/>
      <c r="D106" s="28"/>
      <c r="E106" s="12"/>
      <c r="F106" s="28"/>
      <c r="G106" s="12"/>
      <c r="H106" s="12"/>
      <c r="I106" s="12"/>
      <c r="J106" s="12"/>
      <c r="K106" s="12"/>
      <c r="M106" s="144"/>
      <c r="N106" s="145"/>
      <c r="O106" s="145"/>
      <c r="P106" s="12"/>
    </row>
    <row r="107" spans="1:16" x14ac:dyDescent="0.25">
      <c r="A107" s="12"/>
      <c r="B107" s="28"/>
      <c r="C107" s="12"/>
      <c r="D107" s="28"/>
      <c r="E107" s="12"/>
      <c r="F107" s="28"/>
      <c r="G107" s="12"/>
      <c r="H107" s="12"/>
      <c r="I107" s="12"/>
      <c r="J107" s="12"/>
      <c r="K107" s="12"/>
      <c r="M107" s="144"/>
      <c r="N107" s="145"/>
      <c r="O107" s="145"/>
      <c r="P107" s="12"/>
    </row>
    <row r="108" spans="1:16" x14ac:dyDescent="0.25">
      <c r="A108" s="12"/>
      <c r="B108" s="28"/>
      <c r="C108" s="12"/>
      <c r="D108" s="28"/>
      <c r="E108" s="12"/>
      <c r="F108" s="28"/>
      <c r="G108" s="12"/>
      <c r="H108" s="12"/>
      <c r="I108" s="12"/>
      <c r="J108" s="12"/>
      <c r="K108" s="12"/>
      <c r="M108" s="144"/>
      <c r="N108" s="145"/>
      <c r="O108" s="145"/>
      <c r="P108" s="12"/>
    </row>
    <row r="109" spans="1:16" x14ac:dyDescent="0.25">
      <c r="A109" s="12"/>
      <c r="B109" s="28"/>
      <c r="C109" s="12"/>
      <c r="D109" s="28"/>
      <c r="E109" s="12"/>
      <c r="F109" s="28"/>
      <c r="G109" s="12"/>
      <c r="H109" s="12"/>
      <c r="I109" s="12"/>
      <c r="J109" s="12"/>
      <c r="K109" s="12"/>
      <c r="M109" s="144"/>
      <c r="N109" s="145"/>
      <c r="O109" s="145"/>
      <c r="P109" s="12"/>
    </row>
    <row r="110" spans="1:16" x14ac:dyDescent="0.25">
      <c r="A110" s="12"/>
      <c r="B110" s="28"/>
      <c r="C110" s="12"/>
      <c r="D110" s="28"/>
      <c r="E110" s="12"/>
      <c r="F110" s="28"/>
      <c r="G110" s="12"/>
      <c r="H110" s="12"/>
      <c r="I110" s="12"/>
      <c r="J110" s="12"/>
      <c r="K110" s="12"/>
      <c r="M110" s="144"/>
      <c r="N110" s="145"/>
      <c r="O110" s="145"/>
      <c r="P110" s="12"/>
    </row>
    <row r="111" spans="1:16" x14ac:dyDescent="0.25">
      <c r="A111" s="12"/>
      <c r="B111" s="28"/>
      <c r="C111" s="12"/>
      <c r="D111" s="28"/>
      <c r="E111" s="12"/>
      <c r="F111" s="28"/>
      <c r="G111" s="12"/>
      <c r="H111" s="12"/>
      <c r="I111" s="12"/>
      <c r="J111" s="12"/>
      <c r="K111" s="12"/>
      <c r="M111" s="144"/>
      <c r="N111" s="145"/>
      <c r="O111" s="145"/>
      <c r="P111" s="12"/>
    </row>
    <row r="112" spans="1:16" x14ac:dyDescent="0.25">
      <c r="A112" s="12"/>
      <c r="B112" s="28"/>
      <c r="C112" s="12"/>
      <c r="D112" s="28"/>
      <c r="E112" s="12"/>
      <c r="F112" s="28"/>
      <c r="G112" s="12"/>
      <c r="H112" s="12"/>
      <c r="I112" s="12"/>
      <c r="J112" s="12"/>
      <c r="K112" s="12"/>
      <c r="M112" s="144"/>
      <c r="N112" s="145"/>
      <c r="O112" s="145"/>
      <c r="P112" s="12"/>
    </row>
    <row r="113" spans="1:16" x14ac:dyDescent="0.25">
      <c r="A113" s="12"/>
      <c r="B113" s="28"/>
      <c r="C113" s="12"/>
      <c r="D113" s="28"/>
      <c r="E113" s="12"/>
      <c r="F113" s="28"/>
      <c r="G113" s="12"/>
      <c r="H113" s="12"/>
      <c r="I113" s="12"/>
      <c r="J113" s="12"/>
      <c r="K113" s="12"/>
      <c r="M113" s="144"/>
      <c r="N113" s="145"/>
      <c r="O113" s="145"/>
      <c r="P113" s="12"/>
    </row>
    <row r="114" spans="1:16" x14ac:dyDescent="0.25">
      <c r="A114" s="12"/>
      <c r="B114" s="28"/>
      <c r="C114" s="12"/>
      <c r="D114" s="28"/>
      <c r="E114" s="12"/>
      <c r="F114" s="28"/>
      <c r="G114" s="12"/>
      <c r="H114" s="12"/>
      <c r="I114" s="12"/>
      <c r="J114" s="12"/>
      <c r="K114" s="12"/>
      <c r="M114" s="144"/>
      <c r="N114" s="145"/>
      <c r="O114" s="145"/>
      <c r="P114" s="12"/>
    </row>
    <row r="115" spans="1:16" x14ac:dyDescent="0.25">
      <c r="A115" s="12"/>
      <c r="B115" s="28"/>
      <c r="C115" s="12"/>
      <c r="D115" s="28"/>
      <c r="E115" s="12"/>
      <c r="F115" s="28"/>
      <c r="G115" s="12"/>
      <c r="H115" s="12"/>
      <c r="I115" s="12"/>
      <c r="J115" s="12"/>
      <c r="K115" s="12"/>
      <c r="M115" s="144"/>
      <c r="N115" s="145"/>
      <c r="O115" s="145"/>
      <c r="P115" s="12"/>
    </row>
    <row r="116" spans="1:16" x14ac:dyDescent="0.25">
      <c r="A116" s="12"/>
      <c r="B116" s="28"/>
      <c r="C116" s="12"/>
      <c r="D116" s="28"/>
      <c r="E116" s="12"/>
      <c r="F116" s="28"/>
      <c r="G116" s="12"/>
      <c r="H116" s="12"/>
      <c r="I116" s="12"/>
      <c r="J116" s="12"/>
      <c r="K116" s="12"/>
      <c r="M116" s="144"/>
      <c r="N116" s="145"/>
      <c r="O116" s="145"/>
      <c r="P116" s="12"/>
    </row>
    <row r="117" spans="1:16" x14ac:dyDescent="0.25">
      <c r="A117" s="12"/>
      <c r="B117" s="28"/>
      <c r="C117" s="12"/>
      <c r="D117" s="28"/>
      <c r="E117" s="12"/>
      <c r="F117" s="28"/>
      <c r="G117" s="12"/>
      <c r="H117" s="12"/>
      <c r="I117" s="12"/>
      <c r="J117" s="12"/>
      <c r="K117" s="12"/>
      <c r="M117" s="144"/>
      <c r="N117" s="145"/>
      <c r="O117" s="145"/>
      <c r="P117" s="12"/>
    </row>
    <row r="118" spans="1:16" x14ac:dyDescent="0.25">
      <c r="A118" s="12"/>
      <c r="B118" s="28"/>
      <c r="C118" s="12"/>
      <c r="D118" s="28"/>
      <c r="E118" s="12"/>
      <c r="F118" s="28"/>
      <c r="G118" s="12"/>
      <c r="H118" s="12"/>
      <c r="I118" s="12"/>
      <c r="J118" s="12"/>
      <c r="K118" s="12"/>
      <c r="M118" s="144"/>
      <c r="N118" s="145"/>
      <c r="O118" s="145"/>
      <c r="P118" s="12"/>
    </row>
    <row r="119" spans="1:16" x14ac:dyDescent="0.25">
      <c r="A119" s="12"/>
      <c r="B119" s="28"/>
      <c r="C119" s="12"/>
      <c r="D119" s="28"/>
      <c r="E119" s="12"/>
      <c r="F119" s="28"/>
      <c r="G119" s="12"/>
      <c r="H119" s="12"/>
      <c r="I119" s="12"/>
      <c r="J119" s="12"/>
      <c r="K119" s="12"/>
      <c r="M119" s="144"/>
      <c r="N119" s="145"/>
      <c r="O119" s="145"/>
      <c r="P119" s="12"/>
    </row>
    <row r="120" spans="1:16" x14ac:dyDescent="0.25">
      <c r="A120" s="12"/>
      <c r="B120" s="28"/>
      <c r="C120" s="12"/>
      <c r="D120" s="28"/>
      <c r="E120" s="12"/>
      <c r="F120" s="28"/>
      <c r="G120" s="12"/>
      <c r="H120" s="12"/>
      <c r="I120" s="12"/>
      <c r="J120" s="12"/>
      <c r="K120" s="12"/>
      <c r="M120" s="144"/>
      <c r="N120" s="145"/>
      <c r="O120" s="145"/>
      <c r="P120" s="12"/>
    </row>
    <row r="121" spans="1:16" x14ac:dyDescent="0.25">
      <c r="A121" s="12"/>
      <c r="B121" s="28"/>
      <c r="C121" s="12"/>
      <c r="D121" s="28"/>
      <c r="E121" s="12"/>
      <c r="F121" s="28"/>
      <c r="G121" s="12"/>
      <c r="H121" s="12"/>
      <c r="I121" s="12"/>
      <c r="J121" s="12"/>
      <c r="K121" s="12"/>
      <c r="M121" s="144"/>
      <c r="N121" s="145"/>
      <c r="O121" s="145"/>
      <c r="P121" s="12"/>
    </row>
    <row r="122" spans="1:16" x14ac:dyDescent="0.25">
      <c r="A122" s="12"/>
      <c r="B122" s="28"/>
      <c r="C122" s="12"/>
      <c r="D122" s="28"/>
      <c r="E122" s="12"/>
      <c r="F122" s="28"/>
      <c r="G122" s="12"/>
      <c r="H122" s="12"/>
      <c r="I122" s="12"/>
      <c r="J122" s="12"/>
      <c r="K122" s="12"/>
      <c r="M122" s="144"/>
      <c r="N122" s="145"/>
      <c r="O122" s="145"/>
      <c r="P122" s="12"/>
    </row>
    <row r="123" spans="1:16" x14ac:dyDescent="0.25">
      <c r="A123" s="12"/>
      <c r="B123" s="28"/>
      <c r="C123" s="12"/>
      <c r="D123" s="28"/>
      <c r="E123" s="12"/>
      <c r="F123" s="28"/>
      <c r="G123" s="12"/>
      <c r="H123" s="12"/>
      <c r="I123" s="12"/>
      <c r="J123" s="12"/>
      <c r="K123" s="12"/>
      <c r="M123" s="144"/>
      <c r="N123" s="145"/>
      <c r="O123" s="145"/>
      <c r="P123" s="12"/>
    </row>
    <row r="124" spans="1:16" x14ac:dyDescent="0.25">
      <c r="A124" s="12"/>
      <c r="B124" s="28"/>
      <c r="C124" s="12"/>
      <c r="D124" s="28"/>
      <c r="E124" s="12"/>
      <c r="F124" s="28"/>
      <c r="G124" s="12"/>
      <c r="H124" s="12"/>
      <c r="I124" s="12"/>
      <c r="J124" s="12"/>
      <c r="K124" s="12"/>
      <c r="M124" s="144"/>
      <c r="N124" s="145"/>
      <c r="O124" s="145"/>
      <c r="P124" s="12"/>
    </row>
    <row r="125" spans="1:16" x14ac:dyDescent="0.25">
      <c r="A125" s="12"/>
      <c r="B125" s="28"/>
      <c r="C125" s="12"/>
      <c r="D125" s="28"/>
      <c r="E125" s="12"/>
      <c r="F125" s="28"/>
      <c r="G125" s="12"/>
      <c r="H125" s="12"/>
      <c r="I125" s="12"/>
      <c r="J125" s="12"/>
      <c r="K125" s="12"/>
      <c r="M125" s="144"/>
      <c r="N125" s="145"/>
      <c r="O125" s="145"/>
      <c r="P125" s="12"/>
    </row>
    <row r="126" spans="1:16" x14ac:dyDescent="0.25">
      <c r="A126" s="12"/>
      <c r="B126" s="28"/>
      <c r="C126" s="12"/>
      <c r="D126" s="28"/>
      <c r="E126" s="12"/>
      <c r="F126" s="28"/>
      <c r="G126" s="12"/>
      <c r="H126" s="12"/>
      <c r="I126" s="12"/>
      <c r="J126" s="12"/>
      <c r="K126" s="12"/>
      <c r="M126" s="144"/>
      <c r="N126" s="145"/>
      <c r="O126" s="145"/>
      <c r="P126" s="12"/>
    </row>
    <row r="127" spans="1:16" x14ac:dyDescent="0.25">
      <c r="A127" s="12"/>
      <c r="B127" s="28"/>
      <c r="C127" s="12"/>
      <c r="D127" s="28"/>
      <c r="E127" s="12"/>
      <c r="F127" s="28"/>
      <c r="G127" s="12"/>
      <c r="H127" s="12"/>
      <c r="I127" s="12"/>
      <c r="J127" s="12"/>
      <c r="K127" s="12"/>
      <c r="M127" s="144"/>
      <c r="N127" s="145"/>
      <c r="O127" s="145"/>
      <c r="P127" s="12"/>
    </row>
    <row r="128" spans="1:16" x14ac:dyDescent="0.25">
      <c r="A128" s="12"/>
      <c r="B128" s="28"/>
      <c r="C128" s="12"/>
      <c r="D128" s="28"/>
      <c r="E128" s="12"/>
      <c r="F128" s="28"/>
      <c r="G128" s="12"/>
      <c r="H128" s="12"/>
      <c r="I128" s="12"/>
      <c r="J128" s="12"/>
      <c r="K128" s="12"/>
      <c r="M128" s="144"/>
      <c r="N128" s="145"/>
      <c r="O128" s="145"/>
      <c r="P128" s="12"/>
    </row>
    <row r="129" spans="1:16" x14ac:dyDescent="0.25">
      <c r="A129" s="12"/>
      <c r="B129" s="28"/>
      <c r="C129" s="12"/>
      <c r="D129" s="28"/>
      <c r="E129" s="12"/>
      <c r="F129" s="28"/>
      <c r="G129" s="12"/>
      <c r="H129" s="12"/>
      <c r="I129" s="12"/>
      <c r="J129" s="12"/>
      <c r="K129" s="12"/>
      <c r="M129" s="144"/>
      <c r="N129" s="145"/>
      <c r="O129" s="145"/>
      <c r="P129" s="12"/>
    </row>
    <row r="130" spans="1:16" x14ac:dyDescent="0.25">
      <c r="A130" s="12"/>
      <c r="B130" s="28"/>
      <c r="C130" s="12"/>
      <c r="D130" s="28"/>
      <c r="E130" s="12"/>
      <c r="F130" s="28"/>
      <c r="G130" s="12"/>
      <c r="H130" s="12"/>
      <c r="I130" s="12"/>
      <c r="J130" s="12"/>
      <c r="K130" s="12"/>
      <c r="M130" s="144"/>
      <c r="N130" s="145"/>
      <c r="O130" s="145"/>
      <c r="P130" s="12"/>
    </row>
    <row r="131" spans="1:16" x14ac:dyDescent="0.25">
      <c r="A131" s="12"/>
      <c r="B131" s="28"/>
      <c r="C131" s="12"/>
      <c r="D131" s="28"/>
      <c r="E131" s="12"/>
      <c r="F131" s="28"/>
      <c r="G131" s="12"/>
      <c r="H131" s="12"/>
      <c r="I131" s="12"/>
      <c r="J131" s="12"/>
      <c r="K131" s="12"/>
      <c r="M131" s="144"/>
      <c r="N131" s="145"/>
      <c r="O131" s="145"/>
      <c r="P131" s="12"/>
    </row>
    <row r="132" spans="1:16" x14ac:dyDescent="0.25">
      <c r="A132" s="12"/>
      <c r="B132" s="28"/>
      <c r="C132" s="12"/>
      <c r="D132" s="28"/>
      <c r="E132" s="12"/>
      <c r="F132" s="28"/>
      <c r="G132" s="12"/>
      <c r="H132" s="12"/>
      <c r="I132" s="12"/>
      <c r="J132" s="12"/>
      <c r="K132" s="12"/>
      <c r="M132" s="144"/>
      <c r="N132" s="145"/>
      <c r="O132" s="145"/>
      <c r="P132" s="12"/>
    </row>
    <row r="133" spans="1:16" x14ac:dyDescent="0.25">
      <c r="A133" s="12"/>
      <c r="B133" s="28"/>
      <c r="C133" s="12"/>
      <c r="D133" s="28"/>
      <c r="E133" s="12"/>
      <c r="F133" s="28"/>
      <c r="G133" s="12"/>
      <c r="H133" s="12"/>
      <c r="I133" s="12"/>
      <c r="J133" s="12"/>
      <c r="K133" s="12"/>
      <c r="M133" s="144"/>
      <c r="N133" s="145"/>
      <c r="O133" s="145"/>
      <c r="P133" s="12"/>
    </row>
    <row r="134" spans="1:16" x14ac:dyDescent="0.25">
      <c r="A134" s="12"/>
      <c r="B134" s="28"/>
      <c r="C134" s="12"/>
      <c r="D134" s="28"/>
      <c r="E134" s="12"/>
      <c r="F134" s="28"/>
      <c r="G134" s="12"/>
      <c r="H134" s="12"/>
      <c r="I134" s="12"/>
      <c r="J134" s="12"/>
      <c r="K134" s="12"/>
      <c r="M134" s="144"/>
      <c r="N134" s="145"/>
      <c r="O134" s="145"/>
      <c r="P134" s="12"/>
    </row>
    <row r="135" spans="1:16" x14ac:dyDescent="0.25">
      <c r="A135" s="12"/>
      <c r="B135" s="28"/>
      <c r="C135" s="12"/>
      <c r="D135" s="28"/>
      <c r="E135" s="12"/>
      <c r="F135" s="28"/>
      <c r="G135" s="12"/>
      <c r="H135" s="12"/>
      <c r="I135" s="12"/>
      <c r="J135" s="12"/>
      <c r="K135" s="12"/>
      <c r="M135" s="144"/>
      <c r="N135" s="145"/>
      <c r="O135" s="145"/>
      <c r="P135" s="12"/>
    </row>
    <row r="136" spans="1:16" x14ac:dyDescent="0.25">
      <c r="A136" s="12"/>
      <c r="B136" s="28"/>
      <c r="C136" s="12"/>
      <c r="D136" s="28"/>
      <c r="E136" s="12"/>
      <c r="F136" s="28"/>
      <c r="G136" s="12"/>
      <c r="H136" s="12"/>
      <c r="I136" s="12"/>
      <c r="J136" s="12"/>
      <c r="K136" s="12"/>
      <c r="M136" s="144"/>
      <c r="N136" s="145"/>
      <c r="O136" s="145"/>
      <c r="P136" s="12"/>
    </row>
    <row r="137" spans="1:16" x14ac:dyDescent="0.25">
      <c r="A137" s="12"/>
      <c r="B137" s="28"/>
      <c r="C137" s="12"/>
      <c r="D137" s="28"/>
      <c r="E137" s="12"/>
      <c r="F137" s="28"/>
      <c r="G137" s="12"/>
      <c r="H137" s="12"/>
      <c r="I137" s="12"/>
      <c r="J137" s="12"/>
      <c r="K137" s="12"/>
      <c r="M137" s="144"/>
      <c r="N137" s="145"/>
      <c r="O137" s="145"/>
      <c r="P137" s="12"/>
    </row>
    <row r="138" spans="1:16" x14ac:dyDescent="0.25">
      <c r="A138" s="12"/>
      <c r="B138" s="28"/>
      <c r="C138" s="12"/>
      <c r="D138" s="28"/>
      <c r="E138" s="12"/>
      <c r="F138" s="28"/>
      <c r="G138" s="12"/>
      <c r="H138" s="12"/>
      <c r="I138" s="12"/>
      <c r="J138" s="12"/>
      <c r="K138" s="12"/>
      <c r="M138" s="144"/>
      <c r="N138" s="145"/>
      <c r="O138" s="145"/>
      <c r="P138" s="12"/>
    </row>
    <row r="139" spans="1:16" x14ac:dyDescent="0.25">
      <c r="A139" s="12"/>
      <c r="B139" s="28"/>
      <c r="C139" s="12"/>
      <c r="D139" s="28"/>
      <c r="E139" s="12"/>
      <c r="F139" s="28"/>
      <c r="G139" s="12"/>
      <c r="H139" s="12"/>
      <c r="I139" s="12"/>
      <c r="J139" s="12"/>
      <c r="K139" s="12"/>
      <c r="M139" s="144"/>
      <c r="N139" s="145"/>
      <c r="O139" s="145"/>
      <c r="P139" s="12"/>
    </row>
    <row r="140" spans="1:16" x14ac:dyDescent="0.25">
      <c r="A140" s="12"/>
      <c r="B140" s="28"/>
      <c r="C140" s="12"/>
      <c r="D140" s="28"/>
      <c r="E140" s="12"/>
      <c r="F140" s="28"/>
      <c r="G140" s="12"/>
      <c r="H140" s="12"/>
      <c r="I140" s="12"/>
      <c r="J140" s="12"/>
      <c r="K140" s="12"/>
      <c r="M140" s="144"/>
      <c r="N140" s="145"/>
      <c r="O140" s="145"/>
      <c r="P140" s="12"/>
    </row>
    <row r="141" spans="1:16" x14ac:dyDescent="0.25">
      <c r="A141" s="12"/>
      <c r="B141" s="28"/>
      <c r="C141" s="12"/>
      <c r="D141" s="28"/>
      <c r="E141" s="12"/>
      <c r="F141" s="28"/>
      <c r="G141" s="12"/>
      <c r="H141" s="12"/>
      <c r="I141" s="12"/>
      <c r="J141" s="12"/>
      <c r="K141" s="12"/>
      <c r="M141" s="144"/>
      <c r="N141" s="145"/>
      <c r="O141" s="145"/>
      <c r="P141" s="12"/>
    </row>
    <row r="142" spans="1:16" x14ac:dyDescent="0.25">
      <c r="A142" s="12"/>
      <c r="B142" s="28"/>
      <c r="C142" s="12"/>
      <c r="D142" s="28"/>
      <c r="E142" s="12"/>
      <c r="F142" s="28"/>
      <c r="G142" s="12"/>
      <c r="H142" s="12"/>
      <c r="I142" s="12"/>
      <c r="J142" s="12"/>
      <c r="K142" s="12"/>
      <c r="M142" s="144"/>
      <c r="N142" s="145"/>
      <c r="O142" s="145"/>
      <c r="P142" s="12"/>
    </row>
    <row r="143" spans="1:16" x14ac:dyDescent="0.25">
      <c r="A143" s="12"/>
      <c r="B143" s="28"/>
      <c r="C143" s="12"/>
      <c r="D143" s="28"/>
      <c r="E143" s="12"/>
      <c r="F143" s="28"/>
      <c r="G143" s="12"/>
      <c r="H143" s="12"/>
      <c r="I143" s="12"/>
      <c r="J143" s="12"/>
      <c r="K143" s="12"/>
      <c r="M143" s="144"/>
      <c r="N143" s="145"/>
      <c r="O143" s="145"/>
      <c r="P143" s="12"/>
    </row>
    <row r="144" spans="1:16" x14ac:dyDescent="0.25">
      <c r="A144" s="12"/>
      <c r="B144" s="28"/>
      <c r="C144" s="12"/>
      <c r="D144" s="28"/>
      <c r="E144" s="12"/>
      <c r="F144" s="28"/>
      <c r="G144" s="12"/>
      <c r="H144" s="12"/>
      <c r="I144" s="12"/>
      <c r="J144" s="12"/>
      <c r="K144" s="12"/>
      <c r="M144" s="144"/>
      <c r="N144" s="145"/>
      <c r="O144" s="145"/>
      <c r="P144" s="12"/>
    </row>
    <row r="145" spans="1:16" x14ac:dyDescent="0.25">
      <c r="A145" s="12"/>
      <c r="B145" s="28"/>
      <c r="C145" s="12"/>
      <c r="D145" s="28"/>
      <c r="E145" s="12"/>
      <c r="F145" s="28"/>
      <c r="G145" s="12"/>
      <c r="H145" s="12"/>
      <c r="I145" s="12"/>
      <c r="J145" s="12"/>
      <c r="K145" s="12"/>
      <c r="M145" s="144"/>
      <c r="N145" s="145"/>
      <c r="O145" s="145"/>
      <c r="P145" s="12"/>
    </row>
    <row r="146" spans="1:16" x14ac:dyDescent="0.25">
      <c r="A146" s="12"/>
      <c r="B146" s="28"/>
      <c r="C146" s="12"/>
      <c r="D146" s="28"/>
      <c r="E146" s="12"/>
      <c r="F146" s="28"/>
      <c r="G146" s="12"/>
      <c r="H146" s="12"/>
      <c r="I146" s="12"/>
      <c r="J146" s="12"/>
      <c r="K146" s="12"/>
      <c r="M146" s="144"/>
      <c r="N146" s="145"/>
      <c r="O146" s="145"/>
      <c r="P146" s="12"/>
    </row>
    <row r="147" spans="1:16" x14ac:dyDescent="0.25">
      <c r="A147" s="12"/>
      <c r="B147" s="28"/>
      <c r="C147" s="12"/>
      <c r="D147" s="28"/>
      <c r="E147" s="12"/>
      <c r="F147" s="28"/>
      <c r="G147" s="12"/>
      <c r="H147" s="12"/>
      <c r="I147" s="12"/>
      <c r="J147" s="12"/>
      <c r="K147" s="12"/>
      <c r="M147" s="144"/>
      <c r="N147" s="145"/>
      <c r="O147" s="145"/>
      <c r="P147" s="12"/>
    </row>
    <row r="148" spans="1:16" x14ac:dyDescent="0.25">
      <c r="A148" s="12"/>
      <c r="B148" s="28"/>
      <c r="C148" s="12"/>
      <c r="D148" s="28"/>
      <c r="E148" s="12"/>
      <c r="F148" s="28"/>
      <c r="G148" s="12"/>
      <c r="H148" s="12"/>
      <c r="I148" s="12"/>
      <c r="J148" s="12"/>
      <c r="K148" s="12"/>
      <c r="M148" s="144"/>
      <c r="N148" s="145"/>
      <c r="O148" s="145"/>
      <c r="P148" s="12"/>
    </row>
    <row r="149" spans="1:16" x14ac:dyDescent="0.25">
      <c r="A149" s="12"/>
      <c r="B149" s="28"/>
      <c r="C149" s="12"/>
      <c r="D149" s="28"/>
      <c r="E149" s="12"/>
      <c r="F149" s="28"/>
      <c r="G149" s="12"/>
      <c r="H149" s="12"/>
      <c r="I149" s="12"/>
      <c r="J149" s="12"/>
      <c r="K149" s="12"/>
      <c r="M149" s="144"/>
      <c r="N149" s="145"/>
      <c r="O149" s="145"/>
      <c r="P149" s="12"/>
    </row>
    <row r="150" spans="1:16" x14ac:dyDescent="0.25">
      <c r="A150" s="12"/>
      <c r="B150" s="28"/>
      <c r="C150" s="12"/>
      <c r="D150" s="28"/>
      <c r="E150" s="12"/>
      <c r="F150" s="28"/>
      <c r="G150" s="12"/>
      <c r="H150" s="12"/>
      <c r="I150" s="12"/>
      <c r="J150" s="12"/>
      <c r="K150" s="12"/>
      <c r="M150" s="144"/>
      <c r="N150" s="145"/>
      <c r="O150" s="145"/>
      <c r="P150" s="12"/>
    </row>
    <row r="151" spans="1:16" x14ac:dyDescent="0.25">
      <c r="A151" s="12"/>
      <c r="B151" s="28"/>
      <c r="C151" s="12"/>
      <c r="D151" s="28"/>
      <c r="E151" s="12"/>
      <c r="F151" s="28"/>
      <c r="G151" s="12"/>
      <c r="H151" s="12"/>
      <c r="I151" s="12"/>
      <c r="J151" s="12"/>
      <c r="K151" s="12"/>
      <c r="M151" s="144"/>
      <c r="N151" s="145"/>
      <c r="O151" s="145"/>
      <c r="P151" s="12"/>
    </row>
    <row r="152" spans="1:16" x14ac:dyDescent="0.25">
      <c r="A152" s="12"/>
      <c r="B152" s="28"/>
      <c r="C152" s="12"/>
      <c r="D152" s="28"/>
      <c r="E152" s="12"/>
      <c r="F152" s="28"/>
      <c r="G152" s="12"/>
      <c r="H152" s="12"/>
      <c r="I152" s="12"/>
      <c r="J152" s="12"/>
      <c r="K152" s="12"/>
      <c r="M152" s="144"/>
      <c r="N152" s="145"/>
      <c r="O152" s="145"/>
      <c r="P152" s="12"/>
    </row>
    <row r="153" spans="1:16" x14ac:dyDescent="0.25">
      <c r="A153" s="12"/>
      <c r="B153" s="28"/>
      <c r="C153" s="12"/>
      <c r="D153" s="28"/>
      <c r="E153" s="12"/>
      <c r="F153" s="28"/>
      <c r="G153" s="12"/>
      <c r="H153" s="12"/>
      <c r="I153" s="12"/>
      <c r="J153" s="12"/>
      <c r="K153" s="12"/>
      <c r="M153" s="144"/>
      <c r="N153" s="145"/>
      <c r="O153" s="145"/>
      <c r="P153" s="12"/>
    </row>
    <row r="154" spans="1:16" x14ac:dyDescent="0.25">
      <c r="A154" s="12"/>
      <c r="B154" s="28"/>
      <c r="C154" s="12"/>
      <c r="D154" s="28"/>
      <c r="E154" s="12"/>
      <c r="F154" s="28"/>
      <c r="G154" s="12"/>
      <c r="H154" s="12"/>
      <c r="I154" s="12"/>
      <c r="J154" s="12"/>
      <c r="K154" s="12"/>
      <c r="M154" s="144"/>
      <c r="N154" s="145"/>
      <c r="O154" s="145"/>
      <c r="P154" s="12"/>
    </row>
    <row r="155" spans="1:16" x14ac:dyDescent="0.25">
      <c r="A155" s="12"/>
      <c r="B155" s="28"/>
      <c r="C155" s="12"/>
      <c r="D155" s="28"/>
      <c r="E155" s="12"/>
      <c r="F155" s="28"/>
      <c r="G155" s="12"/>
      <c r="H155" s="12"/>
      <c r="I155" s="12"/>
      <c r="J155" s="12"/>
      <c r="K155" s="12"/>
      <c r="M155" s="144"/>
      <c r="N155" s="145"/>
      <c r="O155" s="145"/>
      <c r="P155" s="12"/>
    </row>
    <row r="156" spans="1:16" x14ac:dyDescent="0.25">
      <c r="A156" s="12"/>
      <c r="B156" s="28"/>
      <c r="C156" s="12"/>
      <c r="D156" s="28"/>
      <c r="E156" s="12"/>
      <c r="F156" s="28"/>
      <c r="G156" s="12"/>
      <c r="H156" s="12"/>
      <c r="I156" s="12"/>
      <c r="J156" s="12"/>
      <c r="K156" s="12"/>
      <c r="M156" s="144"/>
      <c r="N156" s="145"/>
      <c r="O156" s="145"/>
      <c r="P156" s="12"/>
    </row>
    <row r="157" spans="1:16" x14ac:dyDescent="0.25">
      <c r="A157" s="12"/>
      <c r="B157" s="28"/>
      <c r="C157" s="12"/>
      <c r="D157" s="28"/>
      <c r="E157" s="12"/>
      <c r="F157" s="28"/>
      <c r="G157" s="12"/>
      <c r="H157" s="12"/>
      <c r="I157" s="12"/>
      <c r="J157" s="12"/>
      <c r="K157" s="12"/>
      <c r="M157" s="144"/>
      <c r="N157" s="145"/>
      <c r="O157" s="145"/>
      <c r="P157" s="12"/>
    </row>
    <row r="158" spans="1:16" x14ac:dyDescent="0.25">
      <c r="A158" s="12"/>
      <c r="B158" s="28"/>
      <c r="C158" s="12"/>
      <c r="D158" s="28"/>
      <c r="E158" s="12"/>
      <c r="F158" s="28"/>
      <c r="G158" s="12"/>
      <c r="H158" s="12"/>
      <c r="I158" s="12"/>
      <c r="J158" s="12"/>
      <c r="K158" s="12"/>
      <c r="M158" s="144"/>
      <c r="N158" s="145"/>
      <c r="O158" s="145"/>
      <c r="P158" s="12"/>
    </row>
    <row r="159" spans="1:16" x14ac:dyDescent="0.25">
      <c r="A159" s="12"/>
      <c r="B159" s="28"/>
      <c r="C159" s="12"/>
      <c r="D159" s="28"/>
      <c r="E159" s="12"/>
      <c r="F159" s="28"/>
      <c r="G159" s="12"/>
      <c r="H159" s="12"/>
      <c r="I159" s="12"/>
      <c r="J159" s="12"/>
      <c r="K159" s="12"/>
      <c r="M159" s="144"/>
      <c r="N159" s="145"/>
      <c r="O159" s="145"/>
      <c r="P159" s="12"/>
    </row>
    <row r="160" spans="1:16" x14ac:dyDescent="0.25">
      <c r="A160" s="12"/>
      <c r="B160" s="28"/>
      <c r="C160" s="12"/>
      <c r="D160" s="28"/>
      <c r="E160" s="12"/>
      <c r="F160" s="28"/>
      <c r="G160" s="12"/>
      <c r="H160" s="12"/>
      <c r="I160" s="12"/>
      <c r="J160" s="12"/>
      <c r="K160" s="12"/>
      <c r="M160" s="144"/>
      <c r="N160" s="145"/>
      <c r="O160" s="145"/>
      <c r="P160" s="12"/>
    </row>
    <row r="161" spans="1:16" x14ac:dyDescent="0.25">
      <c r="A161" s="12"/>
      <c r="B161" s="28"/>
      <c r="C161" s="12"/>
      <c r="D161" s="28"/>
      <c r="E161" s="12"/>
      <c r="F161" s="28"/>
      <c r="G161" s="12"/>
      <c r="H161" s="12"/>
      <c r="I161" s="12"/>
      <c r="J161" s="12"/>
      <c r="K161" s="12"/>
      <c r="M161" s="144"/>
      <c r="N161" s="145"/>
      <c r="O161" s="145"/>
      <c r="P161" s="12"/>
    </row>
    <row r="162" spans="1:16" x14ac:dyDescent="0.25">
      <c r="A162" s="12"/>
      <c r="B162" s="28"/>
      <c r="C162" s="12"/>
      <c r="D162" s="28"/>
      <c r="E162" s="12"/>
      <c r="F162" s="28"/>
      <c r="G162" s="12"/>
      <c r="H162" s="12"/>
      <c r="I162" s="12"/>
      <c r="J162" s="12"/>
      <c r="K162" s="12"/>
      <c r="M162" s="144"/>
      <c r="N162" s="145"/>
      <c r="O162" s="145"/>
      <c r="P162" s="12"/>
    </row>
    <row r="163" spans="1:16" x14ac:dyDescent="0.25">
      <c r="A163" s="12"/>
      <c r="B163" s="28"/>
      <c r="C163" s="12"/>
      <c r="D163" s="28"/>
      <c r="E163" s="12"/>
      <c r="F163" s="28"/>
      <c r="G163" s="12"/>
      <c r="H163" s="12"/>
      <c r="I163" s="12"/>
      <c r="J163" s="12"/>
      <c r="K163" s="12"/>
      <c r="M163" s="144"/>
      <c r="N163" s="145"/>
      <c r="O163" s="145"/>
      <c r="P163" s="12"/>
    </row>
    <row r="164" spans="1:16" x14ac:dyDescent="0.25">
      <c r="A164" s="12"/>
      <c r="B164" s="28"/>
      <c r="C164" s="12"/>
      <c r="D164" s="28"/>
      <c r="E164" s="12"/>
      <c r="F164" s="28"/>
      <c r="G164" s="12"/>
      <c r="H164" s="12"/>
      <c r="I164" s="12"/>
      <c r="J164" s="12"/>
      <c r="K164" s="12"/>
      <c r="M164" s="144"/>
      <c r="N164" s="145"/>
      <c r="O164" s="145"/>
      <c r="P164" s="12"/>
    </row>
    <row r="165" spans="1:16" x14ac:dyDescent="0.25">
      <c r="A165" s="12"/>
      <c r="B165" s="28"/>
      <c r="C165" s="12"/>
      <c r="D165" s="28"/>
      <c r="E165" s="12"/>
      <c r="F165" s="28"/>
      <c r="G165" s="12"/>
      <c r="H165" s="12"/>
      <c r="I165" s="12"/>
      <c r="J165" s="12"/>
      <c r="K165" s="12"/>
      <c r="M165" s="144"/>
      <c r="N165" s="145"/>
      <c r="O165" s="145"/>
      <c r="P165" s="12"/>
    </row>
    <row r="166" spans="1:16" x14ac:dyDescent="0.25">
      <c r="A166" s="12"/>
      <c r="B166" s="28"/>
      <c r="C166" s="12"/>
      <c r="D166" s="28"/>
      <c r="E166" s="12"/>
      <c r="F166" s="28"/>
      <c r="G166" s="12"/>
      <c r="H166" s="12"/>
      <c r="I166" s="12"/>
      <c r="J166" s="12"/>
      <c r="K166" s="12"/>
      <c r="M166" s="144"/>
      <c r="N166" s="145"/>
      <c r="O166" s="145"/>
      <c r="P166" s="12"/>
    </row>
    <row r="167" spans="1:16" x14ac:dyDescent="0.25">
      <c r="A167" s="12"/>
      <c r="B167" s="28"/>
      <c r="C167" s="12"/>
      <c r="D167" s="28"/>
      <c r="E167" s="12"/>
      <c r="F167" s="28"/>
      <c r="G167" s="12"/>
      <c r="H167" s="12"/>
      <c r="I167" s="12"/>
      <c r="J167" s="12"/>
      <c r="K167" s="12"/>
      <c r="M167" s="144"/>
      <c r="N167" s="145"/>
      <c r="O167" s="145"/>
      <c r="P167" s="12"/>
    </row>
    <row r="168" spans="1:16" x14ac:dyDescent="0.25">
      <c r="A168" s="12"/>
      <c r="B168" s="28"/>
      <c r="C168" s="12"/>
      <c r="D168" s="28"/>
      <c r="E168" s="12"/>
      <c r="F168" s="28"/>
      <c r="G168" s="12"/>
      <c r="H168" s="12"/>
      <c r="I168" s="12"/>
      <c r="J168" s="12"/>
      <c r="K168" s="12"/>
      <c r="M168" s="144"/>
      <c r="N168" s="145"/>
      <c r="O168" s="145"/>
      <c r="P168" s="12"/>
    </row>
    <row r="169" spans="1:16" x14ac:dyDescent="0.25">
      <c r="A169" s="12"/>
      <c r="B169" s="28"/>
      <c r="C169" s="12"/>
      <c r="D169" s="28"/>
      <c r="E169" s="12"/>
      <c r="F169" s="28"/>
      <c r="G169" s="12"/>
      <c r="H169" s="12"/>
      <c r="I169" s="12"/>
      <c r="J169" s="12"/>
      <c r="K169" s="12"/>
      <c r="M169" s="144"/>
      <c r="N169" s="145"/>
      <c r="O169" s="145"/>
      <c r="P169" s="12"/>
    </row>
    <row r="170" spans="1:16" x14ac:dyDescent="0.25">
      <c r="A170" s="12"/>
      <c r="B170" s="28"/>
      <c r="C170" s="12"/>
      <c r="D170" s="28"/>
      <c r="E170" s="12"/>
      <c r="F170" s="28"/>
      <c r="G170" s="12"/>
      <c r="H170" s="12"/>
      <c r="I170" s="12"/>
      <c r="J170" s="12"/>
      <c r="K170" s="12"/>
      <c r="M170" s="144"/>
      <c r="N170" s="145"/>
      <c r="O170" s="145"/>
      <c r="P170" s="12"/>
    </row>
    <row r="171" spans="1:16" x14ac:dyDescent="0.25">
      <c r="A171" s="12"/>
      <c r="B171" s="28"/>
      <c r="C171" s="12"/>
      <c r="D171" s="28"/>
      <c r="E171" s="12"/>
      <c r="F171" s="28"/>
      <c r="G171" s="12"/>
      <c r="H171" s="12"/>
      <c r="I171" s="12"/>
      <c r="J171" s="12"/>
      <c r="K171" s="12"/>
      <c r="M171" s="144"/>
      <c r="N171" s="145"/>
      <c r="O171" s="145"/>
      <c r="P171" s="12"/>
    </row>
    <row r="172" spans="1:16" x14ac:dyDescent="0.25">
      <c r="A172" s="12"/>
      <c r="B172" s="28"/>
      <c r="C172" s="12"/>
      <c r="D172" s="28"/>
      <c r="E172" s="12"/>
      <c r="F172" s="28"/>
      <c r="G172" s="12"/>
      <c r="H172" s="12"/>
      <c r="I172" s="12"/>
      <c r="J172" s="12"/>
      <c r="K172" s="12"/>
      <c r="M172" s="144"/>
      <c r="N172" s="145"/>
      <c r="O172" s="145"/>
      <c r="P172" s="12"/>
    </row>
    <row r="173" spans="1:16" x14ac:dyDescent="0.25">
      <c r="A173" s="12"/>
      <c r="B173" s="28"/>
      <c r="C173" s="12"/>
      <c r="D173" s="28"/>
      <c r="E173" s="12"/>
      <c r="F173" s="28"/>
      <c r="G173" s="12"/>
      <c r="H173" s="12"/>
      <c r="I173" s="12"/>
      <c r="J173" s="12"/>
      <c r="K173" s="12"/>
      <c r="M173" s="144"/>
      <c r="N173" s="145"/>
      <c r="O173" s="145"/>
      <c r="P173" s="12"/>
    </row>
    <row r="174" spans="1:16" x14ac:dyDescent="0.25">
      <c r="A174" s="12"/>
      <c r="B174" s="28"/>
      <c r="C174" s="12"/>
      <c r="D174" s="28"/>
      <c r="E174" s="12"/>
      <c r="F174" s="28"/>
      <c r="G174" s="12"/>
      <c r="H174" s="12"/>
      <c r="I174" s="12"/>
      <c r="J174" s="12"/>
      <c r="K174" s="12"/>
      <c r="M174" s="144"/>
      <c r="N174" s="145"/>
      <c r="O174" s="145"/>
      <c r="P174" s="12"/>
    </row>
    <row r="175" spans="1:16" x14ac:dyDescent="0.25">
      <c r="A175" s="12"/>
      <c r="B175" s="28"/>
      <c r="C175" s="12"/>
      <c r="D175" s="28"/>
      <c r="E175" s="12"/>
      <c r="F175" s="28"/>
      <c r="G175" s="12"/>
      <c r="H175" s="12"/>
      <c r="I175" s="12"/>
      <c r="J175" s="12"/>
      <c r="K175" s="12"/>
      <c r="M175" s="144"/>
      <c r="N175" s="145"/>
      <c r="O175" s="145"/>
      <c r="P175" s="12"/>
    </row>
    <row r="176" spans="1:16" x14ac:dyDescent="0.25">
      <c r="A176" s="12"/>
      <c r="B176" s="28"/>
      <c r="C176" s="12"/>
      <c r="D176" s="28"/>
      <c r="E176" s="12"/>
      <c r="F176" s="28"/>
      <c r="G176" s="12"/>
      <c r="H176" s="12"/>
      <c r="I176" s="12"/>
      <c r="J176" s="12"/>
      <c r="K176" s="12"/>
      <c r="M176" s="144"/>
      <c r="N176" s="145"/>
      <c r="O176" s="145"/>
      <c r="P176" s="12"/>
    </row>
    <row r="177" spans="1:16" x14ac:dyDescent="0.25">
      <c r="A177" s="12"/>
      <c r="B177" s="28"/>
      <c r="C177" s="12"/>
      <c r="D177" s="28"/>
      <c r="E177" s="12"/>
      <c r="F177" s="28"/>
      <c r="G177" s="12"/>
      <c r="H177" s="12"/>
      <c r="I177" s="12"/>
      <c r="J177" s="12"/>
      <c r="K177" s="12"/>
      <c r="M177" s="144"/>
      <c r="N177" s="145"/>
      <c r="O177" s="145"/>
      <c r="P177" s="12"/>
    </row>
    <row r="178" spans="1:16" x14ac:dyDescent="0.25">
      <c r="A178" s="12"/>
      <c r="B178" s="28"/>
      <c r="C178" s="12"/>
      <c r="D178" s="28"/>
      <c r="E178" s="12"/>
      <c r="F178" s="28"/>
      <c r="G178" s="12"/>
      <c r="H178" s="12"/>
      <c r="I178" s="12"/>
      <c r="J178" s="12"/>
      <c r="K178" s="12"/>
      <c r="M178" s="144"/>
      <c r="N178" s="145"/>
      <c r="O178" s="145"/>
      <c r="P178" s="12"/>
    </row>
    <row r="179" spans="1:16" x14ac:dyDescent="0.25">
      <c r="A179" s="12"/>
      <c r="B179" s="28"/>
      <c r="C179" s="12"/>
      <c r="D179" s="28"/>
      <c r="E179" s="12"/>
      <c r="F179" s="28"/>
      <c r="G179" s="12"/>
      <c r="H179" s="12"/>
      <c r="I179" s="12"/>
      <c r="J179" s="12"/>
      <c r="K179" s="12"/>
      <c r="M179" s="144"/>
      <c r="N179" s="145"/>
      <c r="O179" s="145"/>
      <c r="P179" s="12"/>
    </row>
    <row r="180" spans="1:16" x14ac:dyDescent="0.25">
      <c r="A180" s="12"/>
      <c r="B180" s="28"/>
      <c r="C180" s="12"/>
      <c r="D180" s="28"/>
      <c r="E180" s="12"/>
      <c r="F180" s="28"/>
      <c r="G180" s="12"/>
      <c r="H180" s="12"/>
      <c r="I180" s="12"/>
      <c r="J180" s="12"/>
      <c r="K180" s="12"/>
      <c r="M180" s="144"/>
      <c r="N180" s="145"/>
      <c r="O180" s="145"/>
      <c r="P180" s="12"/>
    </row>
    <row r="181" spans="1:16" x14ac:dyDescent="0.25">
      <c r="A181" s="12"/>
      <c r="B181" s="28"/>
      <c r="C181" s="12"/>
      <c r="D181" s="28"/>
      <c r="E181" s="12"/>
      <c r="F181" s="28"/>
      <c r="G181" s="12"/>
      <c r="H181" s="12"/>
      <c r="I181" s="12"/>
      <c r="J181" s="12"/>
      <c r="K181" s="12"/>
      <c r="M181" s="144"/>
      <c r="N181" s="145"/>
      <c r="O181" s="145"/>
      <c r="P181" s="12"/>
    </row>
    <row r="182" spans="1:16" x14ac:dyDescent="0.25">
      <c r="A182" s="12"/>
      <c r="B182" s="28"/>
      <c r="C182" s="12"/>
      <c r="D182" s="28"/>
      <c r="E182" s="12"/>
      <c r="F182" s="28"/>
      <c r="G182" s="12"/>
      <c r="H182" s="12"/>
      <c r="I182" s="12"/>
      <c r="J182" s="12"/>
      <c r="K182" s="12"/>
      <c r="M182" s="144"/>
      <c r="N182" s="145"/>
      <c r="O182" s="145"/>
      <c r="P182" s="12"/>
    </row>
    <row r="183" spans="1:16" x14ac:dyDescent="0.25">
      <c r="A183" s="12"/>
      <c r="B183" s="28"/>
      <c r="C183" s="12"/>
      <c r="D183" s="28"/>
      <c r="E183" s="12"/>
      <c r="F183" s="28"/>
      <c r="G183" s="12"/>
      <c r="H183" s="12"/>
      <c r="I183" s="12"/>
      <c r="J183" s="12"/>
      <c r="K183" s="12"/>
      <c r="M183" s="144"/>
      <c r="N183" s="145"/>
      <c r="O183" s="145"/>
      <c r="P183" s="12"/>
    </row>
    <row r="184" spans="1:16" x14ac:dyDescent="0.25">
      <c r="A184" s="12"/>
      <c r="B184" s="28"/>
      <c r="C184" s="12"/>
      <c r="D184" s="28"/>
      <c r="E184" s="12"/>
      <c r="F184" s="28"/>
      <c r="G184" s="12"/>
      <c r="H184" s="12"/>
      <c r="I184" s="12"/>
      <c r="J184" s="12"/>
      <c r="K184" s="12"/>
      <c r="M184" s="144"/>
      <c r="N184" s="145"/>
      <c r="O184" s="145"/>
      <c r="P184" s="12"/>
    </row>
    <row r="185" spans="1:16" x14ac:dyDescent="0.25">
      <c r="A185" s="12"/>
      <c r="B185" s="28"/>
      <c r="C185" s="12"/>
      <c r="D185" s="28"/>
      <c r="E185" s="12"/>
      <c r="F185" s="28"/>
      <c r="G185" s="12"/>
      <c r="H185" s="12"/>
      <c r="I185" s="12"/>
      <c r="J185" s="12"/>
      <c r="K185" s="12"/>
      <c r="M185" s="144"/>
      <c r="N185" s="145"/>
      <c r="O185" s="145"/>
      <c r="P185" s="12"/>
    </row>
    <row r="186" spans="1:16" x14ac:dyDescent="0.25">
      <c r="A186" s="12"/>
      <c r="B186" s="28"/>
      <c r="C186" s="12"/>
      <c r="D186" s="28"/>
      <c r="E186" s="12"/>
      <c r="F186" s="28"/>
      <c r="G186" s="12"/>
      <c r="H186" s="12"/>
      <c r="I186" s="12"/>
      <c r="J186" s="12"/>
      <c r="K186" s="12"/>
      <c r="M186" s="144"/>
      <c r="N186" s="145"/>
      <c r="O186" s="145"/>
      <c r="P186" s="12"/>
    </row>
    <row r="187" spans="1:16" x14ac:dyDescent="0.25">
      <c r="A187" s="12"/>
      <c r="B187" s="28"/>
      <c r="C187" s="12"/>
      <c r="D187" s="28"/>
      <c r="E187" s="12"/>
      <c r="F187" s="28"/>
      <c r="G187" s="12"/>
      <c r="H187" s="12"/>
      <c r="I187" s="12"/>
      <c r="J187" s="12"/>
      <c r="K187" s="12"/>
      <c r="M187" s="144"/>
      <c r="N187" s="145"/>
      <c r="O187" s="145"/>
      <c r="P187" s="12"/>
    </row>
    <row r="188" spans="1:16" x14ac:dyDescent="0.25">
      <c r="A188" s="12"/>
      <c r="B188" s="28"/>
      <c r="C188" s="12"/>
      <c r="D188" s="28"/>
      <c r="E188" s="12"/>
      <c r="F188" s="28"/>
      <c r="G188" s="12"/>
      <c r="H188" s="12"/>
      <c r="I188" s="12"/>
      <c r="J188" s="12"/>
      <c r="K188" s="12"/>
      <c r="M188" s="144"/>
      <c r="N188" s="145"/>
      <c r="O188" s="145"/>
      <c r="P188" s="12"/>
    </row>
    <row r="189" spans="1:16" x14ac:dyDescent="0.25">
      <c r="A189" s="12"/>
      <c r="B189" s="28"/>
      <c r="C189" s="12"/>
      <c r="D189" s="28"/>
      <c r="E189" s="12"/>
      <c r="F189" s="28"/>
      <c r="G189" s="12"/>
      <c r="H189" s="12"/>
      <c r="I189" s="12"/>
      <c r="J189" s="12"/>
      <c r="K189" s="12"/>
      <c r="M189" s="144"/>
      <c r="N189" s="145"/>
      <c r="O189" s="145"/>
      <c r="P189" s="12"/>
    </row>
    <row r="190" spans="1:16" x14ac:dyDescent="0.25">
      <c r="A190" s="12"/>
      <c r="B190" s="28"/>
      <c r="C190" s="12"/>
      <c r="D190" s="28"/>
      <c r="E190" s="12"/>
      <c r="F190" s="28"/>
      <c r="G190" s="12"/>
      <c r="H190" s="12"/>
      <c r="I190" s="12"/>
      <c r="J190" s="12"/>
      <c r="K190" s="12"/>
      <c r="M190" s="144"/>
      <c r="N190" s="145"/>
      <c r="O190" s="145"/>
      <c r="P190" s="12"/>
    </row>
    <row r="191" spans="1:16" x14ac:dyDescent="0.25">
      <c r="A191" s="12"/>
      <c r="B191" s="28"/>
      <c r="C191" s="12"/>
      <c r="D191" s="28"/>
      <c r="E191" s="12"/>
      <c r="F191" s="28"/>
      <c r="G191" s="12"/>
      <c r="H191" s="12"/>
      <c r="I191" s="12"/>
      <c r="J191" s="12"/>
      <c r="K191" s="12"/>
      <c r="M191" s="144"/>
      <c r="N191" s="145"/>
      <c r="O191" s="145"/>
      <c r="P191" s="12"/>
    </row>
    <row r="192" spans="1:16" x14ac:dyDescent="0.25">
      <c r="A192" s="12"/>
      <c r="B192" s="28"/>
      <c r="C192" s="12"/>
      <c r="D192" s="28"/>
      <c r="E192" s="12"/>
      <c r="F192" s="28"/>
      <c r="G192" s="12"/>
      <c r="H192" s="12"/>
      <c r="I192" s="12"/>
      <c r="J192" s="12"/>
      <c r="K192" s="12"/>
      <c r="M192" s="144"/>
      <c r="N192" s="145"/>
      <c r="O192" s="145"/>
      <c r="P192" s="12"/>
    </row>
    <row r="193" spans="1:16" x14ac:dyDescent="0.25">
      <c r="A193" s="12"/>
      <c r="B193" s="28"/>
      <c r="C193" s="12"/>
      <c r="D193" s="28"/>
      <c r="E193" s="12"/>
      <c r="F193" s="28"/>
      <c r="G193" s="12"/>
      <c r="H193" s="12"/>
      <c r="I193" s="12"/>
      <c r="J193" s="12"/>
      <c r="K193" s="12"/>
      <c r="M193" s="144"/>
      <c r="N193" s="145"/>
      <c r="O193" s="145"/>
      <c r="P193" s="12"/>
    </row>
    <row r="194" spans="1:16" x14ac:dyDescent="0.25">
      <c r="A194" s="12"/>
      <c r="B194" s="28"/>
      <c r="C194" s="12"/>
      <c r="D194" s="28"/>
      <c r="E194" s="12"/>
      <c r="F194" s="28"/>
      <c r="G194" s="12"/>
      <c r="H194" s="12"/>
      <c r="I194" s="12"/>
      <c r="J194" s="12"/>
      <c r="K194" s="12"/>
      <c r="M194" s="144"/>
      <c r="N194" s="145"/>
      <c r="O194" s="145"/>
      <c r="P194" s="12"/>
    </row>
    <row r="195" spans="1:16" x14ac:dyDescent="0.25">
      <c r="A195" s="12"/>
      <c r="B195" s="28"/>
      <c r="C195" s="12"/>
      <c r="D195" s="28"/>
      <c r="E195" s="12"/>
      <c r="F195" s="28"/>
      <c r="G195" s="12"/>
      <c r="H195" s="12"/>
      <c r="I195" s="12"/>
      <c r="J195" s="12"/>
      <c r="K195" s="12"/>
      <c r="M195" s="144"/>
      <c r="N195" s="145"/>
      <c r="O195" s="145"/>
      <c r="P195" s="12"/>
    </row>
    <row r="196" spans="1:16" x14ac:dyDescent="0.25">
      <c r="A196" s="12"/>
      <c r="B196" s="28"/>
      <c r="C196" s="12"/>
      <c r="D196" s="28"/>
      <c r="E196" s="12"/>
      <c r="F196" s="28"/>
      <c r="G196" s="12"/>
      <c r="H196" s="12"/>
      <c r="I196" s="12"/>
      <c r="J196" s="12"/>
      <c r="K196" s="12"/>
      <c r="M196" s="144"/>
      <c r="N196" s="145"/>
      <c r="O196" s="145"/>
      <c r="P196" s="12"/>
    </row>
    <row r="197" spans="1:16" x14ac:dyDescent="0.25">
      <c r="A197" s="12"/>
      <c r="B197" s="28"/>
      <c r="C197" s="12"/>
      <c r="D197" s="28"/>
      <c r="E197" s="12"/>
      <c r="F197" s="28"/>
      <c r="G197" s="12"/>
      <c r="H197" s="12"/>
      <c r="I197" s="12"/>
      <c r="J197" s="12"/>
      <c r="K197" s="12"/>
      <c r="M197" s="144"/>
      <c r="N197" s="145"/>
      <c r="O197" s="145"/>
      <c r="P197" s="12"/>
    </row>
    <row r="198" spans="1:16" x14ac:dyDescent="0.25">
      <c r="A198" s="12"/>
      <c r="B198" s="28"/>
      <c r="C198" s="12"/>
      <c r="D198" s="28"/>
      <c r="E198" s="12"/>
      <c r="F198" s="28"/>
      <c r="G198" s="12"/>
      <c r="H198" s="12"/>
      <c r="I198" s="12"/>
      <c r="J198" s="12"/>
      <c r="K198" s="12"/>
      <c r="M198" s="144"/>
      <c r="N198" s="145"/>
      <c r="O198" s="145"/>
      <c r="P198" s="12"/>
    </row>
    <row r="199" spans="1:16" x14ac:dyDescent="0.25">
      <c r="A199" s="12"/>
      <c r="B199" s="28"/>
      <c r="C199" s="12"/>
      <c r="D199" s="28"/>
      <c r="E199" s="12"/>
      <c r="F199" s="28"/>
      <c r="G199" s="12"/>
      <c r="H199" s="12"/>
      <c r="I199" s="12"/>
      <c r="J199" s="12"/>
      <c r="K199" s="12"/>
      <c r="M199" s="144"/>
      <c r="N199" s="145"/>
      <c r="O199" s="145"/>
      <c r="P199" s="12"/>
    </row>
    <row r="200" spans="1:16" x14ac:dyDescent="0.25">
      <c r="A200" s="12"/>
      <c r="B200" s="28"/>
      <c r="C200" s="12"/>
      <c r="D200" s="28"/>
      <c r="E200" s="12"/>
      <c r="F200" s="28"/>
      <c r="G200" s="12"/>
      <c r="H200" s="12"/>
      <c r="I200" s="12"/>
      <c r="J200" s="12"/>
      <c r="K200" s="12"/>
      <c r="M200" s="144"/>
      <c r="N200" s="145"/>
      <c r="O200" s="145"/>
      <c r="P200" s="12"/>
    </row>
    <row r="201" spans="1:16" x14ac:dyDescent="0.25">
      <c r="A201" s="12"/>
      <c r="B201" s="28"/>
      <c r="C201" s="12"/>
      <c r="D201" s="28"/>
      <c r="E201" s="12"/>
      <c r="F201" s="28"/>
      <c r="G201" s="12"/>
      <c r="H201" s="12"/>
      <c r="I201" s="12"/>
      <c r="J201" s="12"/>
      <c r="K201" s="12"/>
      <c r="M201" s="144"/>
      <c r="N201" s="145"/>
      <c r="O201" s="145"/>
      <c r="P201" s="12"/>
    </row>
    <row r="202" spans="1:16" x14ac:dyDescent="0.25">
      <c r="A202" s="12"/>
      <c r="B202" s="28"/>
      <c r="C202" s="12"/>
      <c r="D202" s="28"/>
      <c r="E202" s="12"/>
      <c r="F202" s="28"/>
      <c r="G202" s="12"/>
      <c r="H202" s="12"/>
      <c r="I202" s="12"/>
      <c r="J202" s="12"/>
      <c r="K202" s="12"/>
      <c r="M202" s="144"/>
      <c r="N202" s="145"/>
      <c r="O202" s="145"/>
      <c r="P202" s="12"/>
    </row>
    <row r="203" spans="1:16" x14ac:dyDescent="0.25">
      <c r="A203" s="12"/>
      <c r="B203" s="28"/>
      <c r="C203" s="12"/>
      <c r="D203" s="28"/>
      <c r="E203" s="12"/>
      <c r="F203" s="28"/>
      <c r="G203" s="12"/>
      <c r="H203" s="12"/>
      <c r="I203" s="12"/>
      <c r="J203" s="12"/>
      <c r="K203" s="12"/>
      <c r="M203" s="144"/>
      <c r="N203" s="145"/>
      <c r="O203" s="145"/>
      <c r="P203" s="12"/>
    </row>
    <row r="204" spans="1:16" x14ac:dyDescent="0.25">
      <c r="A204" s="12"/>
      <c r="B204" s="28"/>
      <c r="C204" s="12"/>
      <c r="D204" s="28"/>
      <c r="E204" s="12"/>
      <c r="F204" s="28"/>
      <c r="G204" s="12"/>
      <c r="H204" s="12"/>
      <c r="I204" s="12"/>
      <c r="J204" s="12"/>
      <c r="K204" s="12"/>
      <c r="M204" s="144"/>
      <c r="N204" s="145"/>
      <c r="O204" s="145"/>
      <c r="P204" s="12"/>
    </row>
    <row r="205" spans="1:16" x14ac:dyDescent="0.25">
      <c r="A205" s="12"/>
      <c r="B205" s="28"/>
      <c r="C205" s="12"/>
      <c r="D205" s="28"/>
      <c r="E205" s="12"/>
      <c r="F205" s="28"/>
      <c r="G205" s="12"/>
      <c r="H205" s="12"/>
      <c r="I205" s="12"/>
      <c r="J205" s="12"/>
      <c r="K205" s="12"/>
      <c r="M205" s="144"/>
      <c r="N205" s="145"/>
      <c r="O205" s="145"/>
      <c r="P205" s="12"/>
    </row>
    <row r="206" spans="1:16" x14ac:dyDescent="0.25">
      <c r="A206" s="12"/>
      <c r="B206" s="28"/>
      <c r="C206" s="12"/>
      <c r="D206" s="28"/>
      <c r="E206" s="12"/>
      <c r="F206" s="28"/>
      <c r="G206" s="12"/>
      <c r="H206" s="12"/>
      <c r="I206" s="12"/>
      <c r="J206" s="12"/>
      <c r="K206" s="12"/>
      <c r="M206" s="144"/>
      <c r="N206" s="145"/>
      <c r="O206" s="145"/>
      <c r="P206" s="12"/>
    </row>
    <row r="207" spans="1:16" x14ac:dyDescent="0.25">
      <c r="A207" s="12"/>
      <c r="B207" s="28"/>
      <c r="C207" s="12"/>
      <c r="D207" s="28"/>
      <c r="E207" s="12"/>
      <c r="F207" s="28"/>
      <c r="G207" s="12"/>
      <c r="H207" s="12"/>
      <c r="I207" s="12"/>
      <c r="J207" s="12"/>
      <c r="K207" s="12"/>
      <c r="M207" s="144"/>
      <c r="N207" s="145"/>
      <c r="O207" s="145"/>
      <c r="P207" s="12"/>
    </row>
    <row r="208" spans="1:16" x14ac:dyDescent="0.25">
      <c r="A208" s="12"/>
      <c r="B208" s="28"/>
      <c r="C208" s="12"/>
      <c r="D208" s="28"/>
      <c r="E208" s="12"/>
      <c r="F208" s="28"/>
      <c r="G208" s="12"/>
      <c r="H208" s="12"/>
      <c r="I208" s="12"/>
      <c r="J208" s="12"/>
      <c r="K208" s="12"/>
      <c r="M208" s="144"/>
      <c r="N208" s="145"/>
      <c r="O208" s="145"/>
      <c r="P208" s="12"/>
    </row>
    <row r="209" spans="1:16" x14ac:dyDescent="0.25">
      <c r="A209" s="12"/>
      <c r="B209" s="28"/>
      <c r="C209" s="12"/>
      <c r="D209" s="28"/>
      <c r="E209" s="12"/>
      <c r="F209" s="28"/>
      <c r="G209" s="12"/>
      <c r="H209" s="12"/>
      <c r="I209" s="12"/>
      <c r="J209" s="12"/>
      <c r="K209" s="12"/>
      <c r="M209" s="144"/>
      <c r="N209" s="145"/>
      <c r="O209" s="145"/>
      <c r="P209" s="12"/>
    </row>
    <row r="210" spans="1:16" x14ac:dyDescent="0.25">
      <c r="A210" s="12"/>
      <c r="B210" s="28"/>
      <c r="C210" s="12"/>
      <c r="D210" s="28"/>
      <c r="E210" s="12"/>
      <c r="F210" s="28"/>
      <c r="G210" s="12"/>
      <c r="H210" s="12"/>
      <c r="I210" s="12"/>
      <c r="J210" s="12"/>
      <c r="K210" s="12"/>
      <c r="M210" s="144"/>
      <c r="N210" s="145"/>
      <c r="O210" s="145"/>
      <c r="P210" s="12"/>
    </row>
    <row r="211" spans="1:16" x14ac:dyDescent="0.25">
      <c r="A211" s="12"/>
      <c r="B211" s="28"/>
      <c r="C211" s="12"/>
      <c r="D211" s="28"/>
      <c r="E211" s="12"/>
      <c r="F211" s="28"/>
      <c r="G211" s="12"/>
      <c r="H211" s="12"/>
      <c r="I211" s="12"/>
      <c r="J211" s="12"/>
      <c r="K211" s="12"/>
      <c r="M211" s="144"/>
      <c r="N211" s="145"/>
      <c r="O211" s="145"/>
      <c r="P211" s="12"/>
    </row>
    <row r="212" spans="1:16" x14ac:dyDescent="0.25">
      <c r="A212" s="12"/>
      <c r="B212" s="28"/>
      <c r="C212" s="12"/>
      <c r="D212" s="28"/>
      <c r="E212" s="12"/>
      <c r="F212" s="28"/>
      <c r="G212" s="12"/>
      <c r="H212" s="12"/>
      <c r="I212" s="12"/>
      <c r="J212" s="12"/>
      <c r="K212" s="12"/>
      <c r="M212" s="144"/>
      <c r="N212" s="145"/>
      <c r="O212" s="145"/>
      <c r="P212" s="12"/>
    </row>
    <row r="213" spans="1:16" x14ac:dyDescent="0.25">
      <c r="A213" s="12"/>
      <c r="B213" s="28"/>
      <c r="C213" s="12"/>
      <c r="D213" s="28"/>
      <c r="E213" s="12"/>
      <c r="F213" s="28"/>
      <c r="G213" s="12"/>
      <c r="H213" s="12"/>
      <c r="I213" s="12"/>
      <c r="J213" s="12"/>
      <c r="K213" s="12"/>
      <c r="M213" s="144"/>
      <c r="N213" s="145"/>
      <c r="O213" s="145"/>
      <c r="P213" s="12"/>
    </row>
    <row r="214" spans="1:16" x14ac:dyDescent="0.25">
      <c r="A214" s="12"/>
      <c r="B214" s="28"/>
      <c r="C214" s="12"/>
      <c r="D214" s="28"/>
      <c r="E214" s="12"/>
      <c r="F214" s="28"/>
      <c r="G214" s="12"/>
      <c r="H214" s="12"/>
      <c r="I214" s="12"/>
      <c r="J214" s="12"/>
      <c r="K214" s="12"/>
      <c r="M214" s="144"/>
      <c r="N214" s="145"/>
      <c r="O214" s="145"/>
      <c r="P214" s="12"/>
    </row>
    <row r="215" spans="1:16" x14ac:dyDescent="0.25">
      <c r="A215" s="12"/>
      <c r="B215" s="28"/>
      <c r="C215" s="12"/>
      <c r="D215" s="28"/>
      <c r="E215" s="12"/>
      <c r="F215" s="28"/>
      <c r="G215" s="12"/>
      <c r="H215" s="12"/>
      <c r="I215" s="12"/>
      <c r="J215" s="12"/>
      <c r="K215" s="12"/>
      <c r="M215" s="144"/>
      <c r="N215" s="145"/>
      <c r="O215" s="145"/>
      <c r="P215" s="12"/>
    </row>
    <row r="216" spans="1:16" x14ac:dyDescent="0.25">
      <c r="A216" s="12"/>
      <c r="B216" s="28"/>
      <c r="C216" s="12"/>
      <c r="D216" s="28"/>
      <c r="E216" s="12"/>
      <c r="F216" s="28"/>
      <c r="G216" s="12"/>
      <c r="H216" s="12"/>
      <c r="I216" s="12"/>
      <c r="J216" s="12"/>
      <c r="K216" s="12"/>
      <c r="M216" s="144"/>
      <c r="N216" s="145"/>
      <c r="O216" s="145"/>
      <c r="P216" s="12"/>
    </row>
    <row r="217" spans="1:16" x14ac:dyDescent="0.25">
      <c r="A217" s="12"/>
      <c r="B217" s="28"/>
      <c r="C217" s="12"/>
      <c r="D217" s="28"/>
      <c r="E217" s="12"/>
      <c r="F217" s="28"/>
      <c r="G217" s="12"/>
      <c r="H217" s="12"/>
      <c r="I217" s="12"/>
      <c r="J217" s="12"/>
      <c r="K217" s="12"/>
      <c r="M217" s="144"/>
      <c r="N217" s="145"/>
      <c r="O217" s="145"/>
      <c r="P217" s="12"/>
    </row>
    <row r="218" spans="1:16" x14ac:dyDescent="0.25">
      <c r="A218" s="12"/>
      <c r="B218" s="28"/>
      <c r="C218" s="12"/>
      <c r="D218" s="28"/>
      <c r="E218" s="12"/>
      <c r="F218" s="28"/>
      <c r="G218" s="12"/>
      <c r="H218" s="12"/>
      <c r="I218" s="12"/>
      <c r="J218" s="12"/>
      <c r="K218" s="12"/>
      <c r="M218" s="144"/>
      <c r="N218" s="145"/>
      <c r="O218" s="145"/>
      <c r="P218" s="12"/>
    </row>
    <row r="219" spans="1:16" x14ac:dyDescent="0.25">
      <c r="A219" s="12"/>
      <c r="B219" s="28"/>
      <c r="C219" s="12"/>
      <c r="D219" s="28"/>
      <c r="E219" s="12"/>
      <c r="F219" s="28"/>
      <c r="G219" s="12"/>
      <c r="H219" s="12"/>
      <c r="I219" s="12"/>
      <c r="J219" s="12"/>
      <c r="K219" s="12"/>
      <c r="M219" s="144"/>
      <c r="N219" s="145"/>
      <c r="O219" s="145"/>
      <c r="P219" s="12"/>
    </row>
    <row r="220" spans="1:16" x14ac:dyDescent="0.25">
      <c r="A220" s="12"/>
      <c r="B220" s="28"/>
      <c r="C220" s="12"/>
      <c r="D220" s="28"/>
      <c r="E220" s="12"/>
      <c r="F220" s="28"/>
      <c r="G220" s="12"/>
      <c r="H220" s="12"/>
      <c r="I220" s="12"/>
      <c r="J220" s="12"/>
      <c r="K220" s="12"/>
      <c r="M220" s="144"/>
      <c r="N220" s="145"/>
      <c r="O220" s="145"/>
      <c r="P220" s="12"/>
    </row>
    <row r="221" spans="1:16" x14ac:dyDescent="0.25">
      <c r="A221" s="12"/>
      <c r="B221" s="28"/>
      <c r="C221" s="12"/>
      <c r="D221" s="28"/>
      <c r="E221" s="12"/>
      <c r="F221" s="28"/>
      <c r="G221" s="12"/>
      <c r="H221" s="12"/>
      <c r="I221" s="12"/>
      <c r="J221" s="12"/>
      <c r="K221" s="12"/>
      <c r="M221" s="144"/>
      <c r="N221" s="145"/>
      <c r="O221" s="145"/>
      <c r="P221" s="12"/>
    </row>
    <row r="222" spans="1:16" x14ac:dyDescent="0.25">
      <c r="A222" s="12"/>
      <c r="B222" s="28"/>
      <c r="C222" s="12"/>
      <c r="D222" s="28"/>
      <c r="E222" s="12"/>
      <c r="F222" s="28"/>
      <c r="G222" s="12"/>
      <c r="H222" s="12"/>
      <c r="I222" s="12"/>
      <c r="J222" s="12"/>
      <c r="K222" s="12"/>
      <c r="M222" s="144"/>
      <c r="N222" s="145"/>
      <c r="O222" s="145"/>
      <c r="P222" s="12"/>
    </row>
    <row r="223" spans="1:16" x14ac:dyDescent="0.25">
      <c r="A223" s="12"/>
      <c r="B223" s="28"/>
      <c r="C223" s="12"/>
      <c r="D223" s="28"/>
      <c r="E223" s="12"/>
      <c r="F223" s="28"/>
      <c r="G223" s="12"/>
      <c r="H223" s="12"/>
      <c r="I223" s="12"/>
      <c r="J223" s="12"/>
      <c r="K223" s="12"/>
      <c r="M223" s="144"/>
      <c r="N223" s="145"/>
      <c r="O223" s="145"/>
      <c r="P223" s="12"/>
    </row>
    <row r="224" spans="1:16" x14ac:dyDescent="0.25">
      <c r="A224" s="12"/>
      <c r="B224" s="28"/>
      <c r="C224" s="12"/>
      <c r="D224" s="28"/>
      <c r="E224" s="12"/>
      <c r="F224" s="28"/>
      <c r="G224" s="12"/>
      <c r="H224" s="12"/>
      <c r="I224" s="12"/>
      <c r="J224" s="12"/>
      <c r="K224" s="12"/>
      <c r="M224" s="144"/>
      <c r="N224" s="145"/>
      <c r="O224" s="145"/>
      <c r="P224" s="12"/>
    </row>
    <row r="225" spans="1:16" x14ac:dyDescent="0.25">
      <c r="A225" s="12"/>
      <c r="B225" s="28"/>
      <c r="C225" s="12"/>
      <c r="D225" s="28"/>
      <c r="E225" s="12"/>
      <c r="F225" s="28"/>
      <c r="G225" s="12"/>
      <c r="H225" s="12"/>
      <c r="I225" s="12"/>
      <c r="J225" s="12"/>
      <c r="K225" s="12"/>
      <c r="M225" s="144"/>
      <c r="N225" s="145"/>
      <c r="O225" s="145"/>
      <c r="P225" s="12"/>
    </row>
    <row r="226" spans="1:16" x14ac:dyDescent="0.25">
      <c r="A226" s="12"/>
      <c r="B226" s="28"/>
      <c r="C226" s="12"/>
      <c r="D226" s="28"/>
      <c r="E226" s="12"/>
      <c r="F226" s="28"/>
      <c r="G226" s="12"/>
      <c r="H226" s="12"/>
      <c r="I226" s="12"/>
      <c r="J226" s="12"/>
      <c r="K226" s="12"/>
      <c r="M226" s="144"/>
      <c r="N226" s="145"/>
      <c r="O226" s="145"/>
      <c r="P226" s="12"/>
    </row>
    <row r="227" spans="1:16" x14ac:dyDescent="0.25">
      <c r="A227" s="12"/>
      <c r="B227" s="28"/>
      <c r="C227" s="12"/>
      <c r="D227" s="28"/>
      <c r="E227" s="12"/>
      <c r="F227" s="28"/>
      <c r="G227" s="12"/>
      <c r="H227" s="12"/>
      <c r="I227" s="12"/>
      <c r="J227" s="12"/>
      <c r="K227" s="12"/>
      <c r="M227" s="144"/>
      <c r="N227" s="145"/>
      <c r="O227" s="145"/>
      <c r="P227" s="12"/>
    </row>
    <row r="228" spans="1:16" x14ac:dyDescent="0.25">
      <c r="A228" s="12"/>
      <c r="B228" s="28"/>
      <c r="C228" s="12"/>
      <c r="D228" s="28"/>
      <c r="E228" s="12"/>
      <c r="F228" s="28"/>
      <c r="G228" s="12"/>
      <c r="H228" s="12"/>
      <c r="I228" s="12"/>
      <c r="J228" s="12"/>
      <c r="K228" s="12"/>
      <c r="M228" s="144"/>
      <c r="N228" s="145"/>
      <c r="O228" s="145"/>
      <c r="P228" s="12"/>
    </row>
    <row r="229" spans="1:16" x14ac:dyDescent="0.25">
      <c r="A229" s="12"/>
      <c r="B229" s="28"/>
      <c r="C229" s="12"/>
      <c r="D229" s="28"/>
      <c r="E229" s="12"/>
      <c r="F229" s="28"/>
      <c r="G229" s="12"/>
      <c r="H229" s="12"/>
      <c r="I229" s="12"/>
      <c r="J229" s="12"/>
      <c r="K229" s="12"/>
      <c r="M229" s="144"/>
      <c r="N229" s="145"/>
      <c r="O229" s="145"/>
      <c r="P229" s="12"/>
    </row>
    <row r="230" spans="1:16" x14ac:dyDescent="0.25">
      <c r="A230" s="12"/>
      <c r="B230" s="28"/>
      <c r="C230" s="12"/>
      <c r="D230" s="28"/>
      <c r="E230" s="12"/>
      <c r="F230" s="28"/>
      <c r="G230" s="12"/>
      <c r="H230" s="12"/>
      <c r="I230" s="12"/>
      <c r="J230" s="12"/>
      <c r="K230" s="12"/>
      <c r="M230" s="144"/>
      <c r="N230" s="145"/>
      <c r="O230" s="145"/>
      <c r="P230" s="12"/>
    </row>
    <row r="231" spans="1:16" x14ac:dyDescent="0.25">
      <c r="A231" s="12"/>
      <c r="B231" s="28"/>
      <c r="C231" s="12"/>
      <c r="D231" s="28"/>
      <c r="E231" s="12"/>
      <c r="F231" s="28"/>
      <c r="G231" s="12"/>
      <c r="H231" s="12"/>
      <c r="I231" s="12"/>
      <c r="J231" s="12"/>
      <c r="K231" s="12"/>
      <c r="M231" s="144"/>
      <c r="N231" s="145"/>
      <c r="O231" s="145"/>
      <c r="P231" s="12"/>
    </row>
    <row r="232" spans="1:16" x14ac:dyDescent="0.25">
      <c r="A232" s="12"/>
      <c r="B232" s="28"/>
      <c r="C232" s="12"/>
      <c r="D232" s="28"/>
      <c r="E232" s="12"/>
      <c r="F232" s="28"/>
      <c r="G232" s="12"/>
      <c r="H232" s="12"/>
      <c r="I232" s="12"/>
      <c r="J232" s="12"/>
      <c r="K232" s="12"/>
      <c r="M232" s="144"/>
      <c r="N232" s="145"/>
      <c r="O232" s="145"/>
      <c r="P232" s="12"/>
    </row>
    <row r="233" spans="1:16" x14ac:dyDescent="0.25">
      <c r="A233" s="12"/>
      <c r="B233" s="28"/>
      <c r="C233" s="12"/>
      <c r="D233" s="28"/>
      <c r="E233" s="12"/>
      <c r="F233" s="28"/>
      <c r="G233" s="12"/>
      <c r="H233" s="12"/>
      <c r="I233" s="12"/>
      <c r="J233" s="12"/>
      <c r="K233" s="12"/>
      <c r="M233" s="144"/>
      <c r="N233" s="145"/>
      <c r="O233" s="145"/>
      <c r="P233" s="12"/>
    </row>
    <row r="234" spans="1:16" x14ac:dyDescent="0.25">
      <c r="A234" s="12"/>
      <c r="B234" s="28"/>
      <c r="C234" s="12"/>
      <c r="D234" s="28"/>
      <c r="E234" s="12"/>
      <c r="F234" s="28"/>
      <c r="G234" s="12"/>
      <c r="H234" s="12"/>
      <c r="I234" s="12"/>
      <c r="J234" s="12"/>
      <c r="K234" s="12"/>
      <c r="M234" s="144"/>
      <c r="N234" s="145"/>
      <c r="O234" s="145"/>
      <c r="P234" s="12"/>
    </row>
    <row r="235" spans="1:16" x14ac:dyDescent="0.25">
      <c r="A235" s="12"/>
      <c r="B235" s="28"/>
      <c r="C235" s="12"/>
      <c r="D235" s="28"/>
      <c r="E235" s="12"/>
      <c r="F235" s="28"/>
      <c r="G235" s="12"/>
      <c r="H235" s="12"/>
      <c r="I235" s="12"/>
      <c r="J235" s="12"/>
      <c r="K235" s="12"/>
      <c r="M235" s="144"/>
      <c r="N235" s="145"/>
      <c r="O235" s="145"/>
      <c r="P235" s="12"/>
    </row>
    <row r="236" spans="1:16" x14ac:dyDescent="0.25">
      <c r="A236" s="12"/>
      <c r="B236" s="28"/>
      <c r="C236" s="12"/>
      <c r="D236" s="28"/>
      <c r="E236" s="12"/>
      <c r="F236" s="28"/>
      <c r="G236" s="12"/>
      <c r="H236" s="12"/>
      <c r="I236" s="12"/>
      <c r="J236" s="12"/>
      <c r="K236" s="12"/>
      <c r="M236" s="144"/>
      <c r="N236" s="145"/>
      <c r="O236" s="145"/>
      <c r="P236" s="12"/>
    </row>
    <row r="237" spans="1:16" x14ac:dyDescent="0.25">
      <c r="A237" s="12"/>
      <c r="B237" s="28"/>
      <c r="C237" s="12"/>
      <c r="D237" s="28"/>
      <c r="E237" s="12"/>
      <c r="F237" s="28"/>
      <c r="G237" s="12"/>
      <c r="H237" s="12"/>
      <c r="I237" s="12"/>
      <c r="J237" s="12"/>
      <c r="K237" s="12"/>
      <c r="M237" s="144"/>
      <c r="N237" s="145"/>
      <c r="O237" s="145"/>
      <c r="P237" s="12"/>
    </row>
    <row r="238" spans="1:16" x14ac:dyDescent="0.25">
      <c r="A238" s="12"/>
      <c r="B238" s="28"/>
      <c r="C238" s="12"/>
      <c r="D238" s="28"/>
      <c r="E238" s="12"/>
      <c r="F238" s="28"/>
      <c r="G238" s="12"/>
      <c r="H238" s="12"/>
      <c r="I238" s="12"/>
      <c r="J238" s="12"/>
      <c r="K238" s="12"/>
      <c r="M238" s="144"/>
      <c r="N238" s="145"/>
      <c r="O238" s="145"/>
      <c r="P238" s="12"/>
    </row>
    <row r="239" spans="1:16" x14ac:dyDescent="0.25">
      <c r="A239" s="12"/>
      <c r="B239" s="28"/>
      <c r="C239" s="12"/>
      <c r="D239" s="28"/>
      <c r="E239" s="12"/>
      <c r="F239" s="28"/>
      <c r="G239" s="12"/>
      <c r="H239" s="12"/>
      <c r="I239" s="12"/>
      <c r="J239" s="12"/>
      <c r="K239" s="12"/>
      <c r="M239" s="144"/>
      <c r="N239" s="145"/>
      <c r="O239" s="145"/>
      <c r="P239" s="12"/>
    </row>
    <row r="240" spans="1:16" x14ac:dyDescent="0.25">
      <c r="A240" s="12"/>
      <c r="B240" s="28"/>
      <c r="C240" s="12"/>
      <c r="D240" s="28"/>
      <c r="E240" s="12"/>
      <c r="F240" s="28"/>
      <c r="G240" s="12"/>
      <c r="H240" s="12"/>
      <c r="I240" s="12"/>
      <c r="J240" s="12"/>
      <c r="K240" s="12"/>
      <c r="M240" s="144"/>
      <c r="N240" s="145"/>
      <c r="O240" s="145"/>
      <c r="P240" s="12"/>
    </row>
    <row r="241" spans="1:16" x14ac:dyDescent="0.25">
      <c r="A241" s="12"/>
      <c r="B241" s="28"/>
      <c r="C241" s="12"/>
      <c r="D241" s="28"/>
      <c r="E241" s="12"/>
      <c r="F241" s="28"/>
      <c r="G241" s="12"/>
      <c r="H241" s="12"/>
      <c r="I241" s="12"/>
      <c r="J241" s="12"/>
      <c r="K241" s="12"/>
      <c r="M241" s="144"/>
      <c r="N241" s="145"/>
      <c r="O241" s="145"/>
      <c r="P241" s="12"/>
    </row>
    <row r="242" spans="1:16" x14ac:dyDescent="0.25">
      <c r="A242" s="12"/>
      <c r="B242" s="28"/>
      <c r="C242" s="12"/>
      <c r="D242" s="28"/>
      <c r="E242" s="12"/>
      <c r="F242" s="28"/>
      <c r="G242" s="12"/>
      <c r="H242" s="12"/>
      <c r="I242" s="12"/>
      <c r="J242" s="12"/>
      <c r="K242" s="12"/>
      <c r="M242" s="144"/>
      <c r="N242" s="145"/>
      <c r="O242" s="145"/>
      <c r="P242" s="12"/>
    </row>
    <row r="243" spans="1:16" x14ac:dyDescent="0.25">
      <c r="A243" s="12"/>
      <c r="B243" s="28"/>
      <c r="C243" s="12"/>
      <c r="D243" s="28"/>
      <c r="E243" s="12"/>
      <c r="F243" s="28"/>
      <c r="G243" s="12"/>
      <c r="H243" s="12"/>
      <c r="I243" s="12"/>
      <c r="J243" s="12"/>
      <c r="K243" s="12"/>
      <c r="M243" s="144"/>
      <c r="N243" s="145"/>
      <c r="O243" s="145"/>
      <c r="P243" s="12"/>
    </row>
    <row r="244" spans="1:16" x14ac:dyDescent="0.25">
      <c r="A244" s="12"/>
      <c r="B244" s="28"/>
      <c r="C244" s="12"/>
      <c r="D244" s="28"/>
      <c r="E244" s="12"/>
      <c r="F244" s="28"/>
      <c r="G244" s="12"/>
      <c r="H244" s="12"/>
      <c r="I244" s="12"/>
      <c r="J244" s="12"/>
      <c r="K244" s="12"/>
      <c r="M244" s="144"/>
      <c r="N244" s="145"/>
      <c r="O244" s="145"/>
      <c r="P244" s="12"/>
    </row>
    <row r="245" spans="1:16" x14ac:dyDescent="0.25">
      <c r="A245" s="12"/>
      <c r="B245" s="28"/>
      <c r="C245" s="12"/>
      <c r="D245" s="28"/>
      <c r="E245" s="12"/>
      <c r="F245" s="28"/>
      <c r="G245" s="12"/>
      <c r="H245" s="12"/>
      <c r="I245" s="12"/>
      <c r="J245" s="12"/>
      <c r="K245" s="12"/>
      <c r="M245" s="144"/>
      <c r="N245" s="145"/>
      <c r="O245" s="145"/>
      <c r="P245" s="12"/>
    </row>
    <row r="246" spans="1:16" x14ac:dyDescent="0.25">
      <c r="A246" s="12"/>
      <c r="B246" s="28"/>
      <c r="C246" s="12"/>
      <c r="D246" s="28"/>
      <c r="E246" s="12"/>
      <c r="F246" s="28"/>
      <c r="G246" s="12"/>
      <c r="H246" s="12"/>
      <c r="I246" s="12"/>
      <c r="J246" s="12"/>
      <c r="K246" s="12"/>
      <c r="M246" s="144"/>
      <c r="N246" s="145"/>
      <c r="O246" s="145"/>
      <c r="P246" s="12"/>
    </row>
    <row r="247" spans="1:16" x14ac:dyDescent="0.25">
      <c r="A247" s="12"/>
      <c r="B247" s="28"/>
      <c r="C247" s="12"/>
      <c r="D247" s="28"/>
      <c r="E247" s="12"/>
      <c r="F247" s="28"/>
      <c r="G247" s="12"/>
      <c r="H247" s="12"/>
      <c r="I247" s="12"/>
      <c r="J247" s="12"/>
      <c r="K247" s="12"/>
      <c r="M247" s="144"/>
      <c r="N247" s="145"/>
      <c r="O247" s="145"/>
      <c r="P247" s="12"/>
    </row>
    <row r="248" spans="1:16" x14ac:dyDescent="0.25">
      <c r="A248" s="12"/>
      <c r="B248" s="28"/>
      <c r="C248" s="12"/>
      <c r="D248" s="28"/>
      <c r="E248" s="12"/>
      <c r="F248" s="28"/>
      <c r="G248" s="12"/>
      <c r="H248" s="12"/>
      <c r="I248" s="12"/>
      <c r="J248" s="12"/>
      <c r="K248" s="12"/>
      <c r="M248" s="144"/>
      <c r="N248" s="145"/>
      <c r="O248" s="145"/>
      <c r="P248" s="12"/>
    </row>
    <row r="249" spans="1:16" x14ac:dyDescent="0.25">
      <c r="A249" s="12"/>
      <c r="B249" s="28"/>
      <c r="C249" s="12"/>
      <c r="D249" s="28"/>
      <c r="E249" s="12"/>
      <c r="F249" s="28"/>
      <c r="G249" s="12"/>
      <c r="H249" s="12"/>
      <c r="I249" s="12"/>
      <c r="J249" s="12"/>
      <c r="K249" s="12"/>
      <c r="M249" s="144"/>
      <c r="N249" s="145"/>
      <c r="O249" s="145"/>
      <c r="P249" s="12"/>
    </row>
    <row r="250" spans="1:16" x14ac:dyDescent="0.25">
      <c r="A250" s="12"/>
      <c r="B250" s="28"/>
      <c r="C250" s="12"/>
      <c r="D250" s="28"/>
      <c r="E250" s="12"/>
      <c r="F250" s="28"/>
      <c r="G250" s="12"/>
      <c r="H250" s="12"/>
      <c r="I250" s="12"/>
      <c r="J250" s="12"/>
      <c r="K250" s="12"/>
      <c r="M250" s="144"/>
      <c r="N250" s="145"/>
      <c r="O250" s="145"/>
      <c r="P250" s="12"/>
    </row>
    <row r="251" spans="1:16" x14ac:dyDescent="0.25">
      <c r="A251" s="12"/>
      <c r="B251" s="28"/>
      <c r="C251" s="12"/>
      <c r="D251" s="28"/>
      <c r="E251" s="12"/>
      <c r="F251" s="28"/>
      <c r="G251" s="12"/>
      <c r="H251" s="12"/>
      <c r="I251" s="12"/>
      <c r="J251" s="12"/>
      <c r="K251" s="12"/>
      <c r="M251" s="144"/>
      <c r="N251" s="145"/>
      <c r="O251" s="145"/>
      <c r="P251" s="12"/>
    </row>
    <row r="252" spans="1:16" x14ac:dyDescent="0.25">
      <c r="A252" s="12"/>
      <c r="B252" s="28"/>
      <c r="C252" s="12"/>
      <c r="D252" s="28"/>
      <c r="E252" s="12"/>
      <c r="F252" s="28"/>
      <c r="G252" s="12"/>
      <c r="H252" s="12"/>
      <c r="I252" s="12"/>
      <c r="J252" s="12"/>
      <c r="K252" s="12"/>
      <c r="M252" s="144"/>
      <c r="N252" s="145"/>
      <c r="O252" s="145"/>
      <c r="P252" s="12"/>
    </row>
    <row r="253" spans="1:16" x14ac:dyDescent="0.25">
      <c r="A253" s="12"/>
      <c r="B253" s="28"/>
      <c r="C253" s="12"/>
      <c r="D253" s="28"/>
      <c r="E253" s="12"/>
      <c r="F253" s="28"/>
      <c r="G253" s="12"/>
      <c r="H253" s="12"/>
      <c r="I253" s="12"/>
      <c r="J253" s="12"/>
      <c r="K253" s="12"/>
      <c r="M253" s="144"/>
      <c r="N253" s="145"/>
      <c r="O253" s="145"/>
      <c r="P253" s="12"/>
    </row>
    <row r="254" spans="1:16" x14ac:dyDescent="0.25">
      <c r="A254" s="12"/>
      <c r="B254" s="28"/>
      <c r="C254" s="12"/>
      <c r="D254" s="28"/>
      <c r="E254" s="12"/>
      <c r="F254" s="28"/>
      <c r="G254" s="12"/>
      <c r="H254" s="12"/>
      <c r="I254" s="12"/>
      <c r="J254" s="12"/>
      <c r="K254" s="12"/>
      <c r="M254" s="144"/>
      <c r="N254" s="145"/>
      <c r="O254" s="145"/>
      <c r="P254" s="12"/>
    </row>
    <row r="255" spans="1:16" x14ac:dyDescent="0.25">
      <c r="A255" s="12"/>
      <c r="B255" s="28"/>
      <c r="C255" s="12"/>
      <c r="D255" s="28"/>
      <c r="E255" s="12"/>
      <c r="F255" s="28"/>
      <c r="G255" s="12"/>
      <c r="H255" s="12"/>
      <c r="I255" s="12"/>
      <c r="J255" s="12"/>
      <c r="K255" s="12"/>
      <c r="M255" s="144"/>
      <c r="N255" s="145"/>
      <c r="O255" s="145"/>
      <c r="P255" s="12"/>
    </row>
    <row r="256" spans="1:16" x14ac:dyDescent="0.25">
      <c r="A256" s="12"/>
      <c r="B256" s="28"/>
      <c r="C256" s="12"/>
      <c r="D256" s="28"/>
      <c r="E256" s="12"/>
      <c r="F256" s="28"/>
      <c r="G256" s="12"/>
      <c r="H256" s="12"/>
      <c r="I256" s="12"/>
      <c r="J256" s="12"/>
      <c r="K256" s="12"/>
      <c r="M256" s="144"/>
      <c r="N256" s="145"/>
      <c r="O256" s="145"/>
      <c r="P256" s="12"/>
    </row>
    <row r="257" spans="1:16" x14ac:dyDescent="0.25">
      <c r="A257" s="12"/>
      <c r="B257" s="28"/>
      <c r="C257" s="12"/>
      <c r="D257" s="28"/>
      <c r="E257" s="12"/>
      <c r="F257" s="28"/>
      <c r="G257" s="12"/>
      <c r="H257" s="12"/>
      <c r="I257" s="12"/>
      <c r="J257" s="12"/>
      <c r="K257" s="12"/>
      <c r="M257" s="144"/>
      <c r="N257" s="145"/>
      <c r="O257" s="145"/>
      <c r="P257" s="12"/>
    </row>
    <row r="258" spans="1:16" x14ac:dyDescent="0.25">
      <c r="A258" s="12"/>
      <c r="B258" s="28"/>
      <c r="C258" s="12"/>
      <c r="D258" s="28"/>
      <c r="E258" s="12"/>
      <c r="F258" s="28"/>
      <c r="G258" s="12"/>
      <c r="H258" s="12"/>
      <c r="I258" s="12"/>
      <c r="J258" s="12"/>
      <c r="K258" s="12"/>
      <c r="M258" s="144"/>
      <c r="N258" s="145"/>
      <c r="O258" s="145"/>
      <c r="P258" s="12"/>
    </row>
    <row r="259" spans="1:16" x14ac:dyDescent="0.25">
      <c r="A259" s="12"/>
      <c r="B259" s="28"/>
      <c r="C259" s="12"/>
      <c r="D259" s="28"/>
      <c r="E259" s="12"/>
      <c r="F259" s="28"/>
      <c r="G259" s="12"/>
      <c r="H259" s="12"/>
      <c r="I259" s="12"/>
      <c r="J259" s="12"/>
      <c r="K259" s="12"/>
      <c r="M259" s="144"/>
      <c r="N259" s="145"/>
      <c r="O259" s="145"/>
      <c r="P259" s="12"/>
    </row>
    <row r="260" spans="1:16" x14ac:dyDescent="0.25">
      <c r="A260" s="12"/>
      <c r="B260" s="28"/>
      <c r="C260" s="12"/>
      <c r="D260" s="28"/>
      <c r="E260" s="12"/>
      <c r="F260" s="28"/>
      <c r="G260" s="12"/>
      <c r="H260" s="12"/>
      <c r="I260" s="12"/>
      <c r="J260" s="12"/>
      <c r="K260" s="12"/>
      <c r="M260" s="144"/>
      <c r="N260" s="145"/>
      <c r="O260" s="145"/>
      <c r="P260" s="12"/>
    </row>
    <row r="261" spans="1:16" x14ac:dyDescent="0.25">
      <c r="A261" s="12"/>
      <c r="B261" s="28"/>
      <c r="C261" s="12"/>
      <c r="D261" s="28"/>
      <c r="E261" s="12"/>
      <c r="F261" s="28"/>
      <c r="G261" s="12"/>
      <c r="H261" s="12"/>
      <c r="I261" s="12"/>
      <c r="J261" s="12"/>
      <c r="K261" s="12"/>
      <c r="M261" s="144"/>
      <c r="N261" s="145"/>
      <c r="O261" s="145"/>
      <c r="P261" s="12"/>
    </row>
    <row r="262" spans="1:16" x14ac:dyDescent="0.25">
      <c r="A262" s="12"/>
      <c r="B262" s="28"/>
      <c r="C262" s="12"/>
      <c r="D262" s="28"/>
      <c r="E262" s="12"/>
      <c r="F262" s="28"/>
      <c r="G262" s="12"/>
      <c r="H262" s="12"/>
      <c r="I262" s="12"/>
      <c r="J262" s="12"/>
      <c r="K262" s="12"/>
      <c r="M262" s="144"/>
      <c r="N262" s="145"/>
      <c r="O262" s="145"/>
      <c r="P262" s="12"/>
    </row>
    <row r="263" spans="1:16" x14ac:dyDescent="0.25">
      <c r="A263" s="12"/>
      <c r="B263" s="28"/>
      <c r="C263" s="12"/>
      <c r="D263" s="28"/>
      <c r="E263" s="12"/>
      <c r="F263" s="28"/>
      <c r="G263" s="12"/>
      <c r="H263" s="12"/>
      <c r="I263" s="12"/>
      <c r="J263" s="12"/>
      <c r="K263" s="12"/>
      <c r="M263" s="144"/>
      <c r="N263" s="145"/>
      <c r="O263" s="145"/>
      <c r="P263" s="12"/>
    </row>
    <row r="264" spans="1:16" x14ac:dyDescent="0.25">
      <c r="A264" s="12"/>
      <c r="B264" s="28"/>
      <c r="C264" s="12"/>
      <c r="D264" s="28"/>
      <c r="E264" s="12"/>
      <c r="F264" s="28"/>
      <c r="G264" s="12"/>
      <c r="H264" s="12"/>
      <c r="I264" s="12"/>
      <c r="J264" s="12"/>
      <c r="K264" s="12"/>
      <c r="M264" s="144"/>
      <c r="N264" s="145"/>
      <c r="O264" s="145"/>
      <c r="P264" s="12"/>
    </row>
    <row r="265" spans="1:16" x14ac:dyDescent="0.25">
      <c r="A265" s="12"/>
      <c r="B265" s="28"/>
      <c r="C265" s="12"/>
      <c r="D265" s="28"/>
      <c r="E265" s="12"/>
      <c r="F265" s="28"/>
      <c r="G265" s="12"/>
      <c r="H265" s="12"/>
      <c r="I265" s="12"/>
      <c r="J265" s="12"/>
      <c r="K265" s="12"/>
      <c r="M265" s="144"/>
      <c r="N265" s="145"/>
      <c r="O265" s="145"/>
      <c r="P265" s="12"/>
    </row>
    <row r="266" spans="1:16" x14ac:dyDescent="0.25">
      <c r="A266" s="12"/>
      <c r="B266" s="28"/>
      <c r="C266" s="12"/>
      <c r="D266" s="28"/>
      <c r="E266" s="12"/>
      <c r="F266" s="28"/>
      <c r="G266" s="12"/>
      <c r="H266" s="12"/>
      <c r="I266" s="12"/>
      <c r="J266" s="12"/>
      <c r="K266" s="12"/>
      <c r="M266" s="144"/>
      <c r="N266" s="145"/>
      <c r="O266" s="145"/>
      <c r="P266" s="12"/>
    </row>
    <row r="267" spans="1:16" x14ac:dyDescent="0.25">
      <c r="A267" s="12"/>
      <c r="B267" s="28"/>
      <c r="C267" s="12"/>
      <c r="D267" s="28"/>
      <c r="E267" s="12"/>
      <c r="F267" s="28"/>
      <c r="G267" s="12"/>
      <c r="H267" s="12"/>
      <c r="I267" s="12"/>
      <c r="J267" s="12"/>
      <c r="K267" s="12"/>
      <c r="M267" s="144"/>
      <c r="N267" s="145"/>
      <c r="O267" s="145"/>
      <c r="P267" s="12"/>
    </row>
    <row r="268" spans="1:16" x14ac:dyDescent="0.25">
      <c r="A268" s="12"/>
      <c r="B268" s="28"/>
      <c r="C268" s="12"/>
      <c r="D268" s="28"/>
      <c r="E268" s="12"/>
      <c r="F268" s="28"/>
      <c r="G268" s="12"/>
      <c r="H268" s="12"/>
      <c r="I268" s="12"/>
      <c r="J268" s="12"/>
      <c r="K268" s="12"/>
      <c r="M268" s="144"/>
      <c r="N268" s="145"/>
      <c r="O268" s="145"/>
      <c r="P268" s="12"/>
    </row>
    <row r="269" spans="1:16" x14ac:dyDescent="0.25">
      <c r="A269" s="12"/>
      <c r="B269" s="28"/>
      <c r="C269" s="12"/>
      <c r="D269" s="28"/>
      <c r="E269" s="12"/>
      <c r="F269" s="28"/>
      <c r="G269" s="12"/>
      <c r="H269" s="12"/>
      <c r="I269" s="12"/>
      <c r="J269" s="12"/>
      <c r="K269" s="12"/>
      <c r="M269" s="144"/>
      <c r="N269" s="145"/>
      <c r="O269" s="145"/>
      <c r="P269" s="12"/>
    </row>
    <row r="270" spans="1:16" x14ac:dyDescent="0.25">
      <c r="A270" s="12"/>
      <c r="B270" s="28"/>
      <c r="C270" s="12"/>
      <c r="D270" s="28"/>
      <c r="E270" s="12"/>
      <c r="F270" s="28"/>
      <c r="G270" s="12"/>
      <c r="H270" s="12"/>
      <c r="I270" s="12"/>
      <c r="J270" s="12"/>
      <c r="K270" s="12"/>
      <c r="M270" s="144"/>
      <c r="N270" s="145"/>
      <c r="O270" s="145"/>
      <c r="P270" s="12"/>
    </row>
    <row r="271" spans="1:16" x14ac:dyDescent="0.25">
      <c r="A271" s="12"/>
      <c r="B271" s="28"/>
      <c r="C271" s="12"/>
      <c r="D271" s="28"/>
      <c r="E271" s="12"/>
      <c r="F271" s="28"/>
      <c r="G271" s="12"/>
      <c r="H271" s="12"/>
      <c r="I271" s="12"/>
      <c r="J271" s="12"/>
      <c r="K271" s="12"/>
      <c r="M271" s="144"/>
      <c r="N271" s="145"/>
      <c r="O271" s="145"/>
      <c r="P271" s="12"/>
    </row>
    <row r="272" spans="1:16" x14ac:dyDescent="0.25">
      <c r="A272" s="12"/>
      <c r="B272" s="28"/>
      <c r="C272" s="12"/>
      <c r="D272" s="28"/>
      <c r="E272" s="12"/>
      <c r="F272" s="28"/>
      <c r="G272" s="12"/>
      <c r="H272" s="12"/>
      <c r="I272" s="12"/>
      <c r="J272" s="12"/>
      <c r="K272" s="12"/>
      <c r="M272" s="144"/>
      <c r="N272" s="145"/>
      <c r="O272" s="145"/>
      <c r="P272" s="12"/>
    </row>
    <row r="273" spans="1:16" x14ac:dyDescent="0.25">
      <c r="A273" s="12"/>
      <c r="B273" s="28"/>
      <c r="C273" s="12"/>
      <c r="D273" s="28"/>
      <c r="E273" s="12"/>
      <c r="F273" s="28"/>
      <c r="G273" s="12"/>
      <c r="H273" s="12"/>
      <c r="I273" s="12"/>
      <c r="J273" s="12"/>
      <c r="K273" s="12"/>
      <c r="M273" s="144"/>
      <c r="N273" s="145"/>
      <c r="O273" s="145"/>
      <c r="P273" s="12"/>
    </row>
    <row r="274" spans="1:16" x14ac:dyDescent="0.25">
      <c r="A274" s="12"/>
      <c r="B274" s="28"/>
      <c r="C274" s="12"/>
      <c r="D274" s="28"/>
      <c r="E274" s="12"/>
      <c r="F274" s="28"/>
      <c r="G274" s="12"/>
      <c r="H274" s="12"/>
      <c r="I274" s="12"/>
      <c r="J274" s="12"/>
      <c r="K274" s="12"/>
      <c r="M274" s="144"/>
      <c r="N274" s="145"/>
      <c r="O274" s="145"/>
      <c r="P274" s="12"/>
    </row>
    <row r="275" spans="1:16" x14ac:dyDescent="0.25">
      <c r="A275" s="12"/>
      <c r="B275" s="28"/>
      <c r="C275" s="12"/>
      <c r="D275" s="28"/>
      <c r="E275" s="12"/>
      <c r="F275" s="28"/>
      <c r="G275" s="12"/>
      <c r="H275" s="12"/>
      <c r="I275" s="12"/>
      <c r="J275" s="12"/>
      <c r="K275" s="12"/>
      <c r="M275" s="144"/>
      <c r="N275" s="145"/>
      <c r="O275" s="145"/>
      <c r="P275" s="12"/>
    </row>
    <row r="276" spans="1:16" x14ac:dyDescent="0.25">
      <c r="A276" s="12"/>
      <c r="B276" s="28"/>
      <c r="C276" s="12"/>
      <c r="D276" s="28"/>
      <c r="E276" s="12"/>
      <c r="F276" s="28"/>
      <c r="G276" s="12"/>
      <c r="H276" s="12"/>
      <c r="I276" s="12"/>
      <c r="J276" s="12"/>
      <c r="K276" s="12"/>
      <c r="M276" s="144"/>
      <c r="N276" s="145"/>
      <c r="O276" s="145"/>
      <c r="P276" s="12"/>
    </row>
    <row r="277" spans="1:16" x14ac:dyDescent="0.25">
      <c r="A277" s="12"/>
      <c r="B277" s="28"/>
      <c r="C277" s="12"/>
      <c r="D277" s="28"/>
      <c r="E277" s="12"/>
      <c r="F277" s="28"/>
      <c r="G277" s="12"/>
      <c r="H277" s="12"/>
      <c r="I277" s="12"/>
      <c r="J277" s="12"/>
      <c r="K277" s="12"/>
      <c r="M277" s="144"/>
      <c r="N277" s="145"/>
      <c r="O277" s="145"/>
      <c r="P277" s="12"/>
    </row>
    <row r="278" spans="1:16" x14ac:dyDescent="0.25">
      <c r="A278" s="12"/>
      <c r="B278" s="28"/>
      <c r="C278" s="12"/>
      <c r="D278" s="28"/>
      <c r="E278" s="12"/>
      <c r="F278" s="28"/>
      <c r="G278" s="12"/>
      <c r="H278" s="12"/>
      <c r="I278" s="12"/>
      <c r="J278" s="12"/>
      <c r="K278" s="12"/>
      <c r="M278" s="144"/>
      <c r="N278" s="145"/>
      <c r="O278" s="145"/>
      <c r="P278" s="12"/>
    </row>
    <row r="279" spans="1:16" x14ac:dyDescent="0.25">
      <c r="A279" s="12"/>
      <c r="B279" s="28"/>
      <c r="C279" s="12"/>
      <c r="D279" s="28"/>
      <c r="E279" s="12"/>
      <c r="F279" s="28"/>
      <c r="G279" s="12"/>
      <c r="H279" s="12"/>
      <c r="I279" s="12"/>
      <c r="J279" s="12"/>
      <c r="K279" s="12"/>
      <c r="M279" s="144"/>
      <c r="N279" s="145"/>
      <c r="O279" s="145"/>
      <c r="P279" s="12"/>
    </row>
    <row r="280" spans="1:16" x14ac:dyDescent="0.25">
      <c r="A280" s="12"/>
      <c r="B280" s="28"/>
      <c r="C280" s="12"/>
      <c r="D280" s="28"/>
      <c r="E280" s="12"/>
      <c r="F280" s="28"/>
      <c r="G280" s="12"/>
      <c r="H280" s="12"/>
      <c r="I280" s="12"/>
      <c r="J280" s="12"/>
      <c r="K280" s="12"/>
      <c r="M280" s="144"/>
      <c r="N280" s="145"/>
      <c r="O280" s="145"/>
      <c r="P280" s="12"/>
    </row>
    <row r="281" spans="1:16" x14ac:dyDescent="0.25">
      <c r="A281" s="12"/>
      <c r="B281" s="28"/>
      <c r="C281" s="12"/>
      <c r="D281" s="28"/>
      <c r="E281" s="12"/>
      <c r="F281" s="28"/>
      <c r="G281" s="12"/>
      <c r="H281" s="12"/>
      <c r="I281" s="12"/>
      <c r="J281" s="12"/>
      <c r="K281" s="12"/>
      <c r="M281" s="144"/>
      <c r="N281" s="145"/>
      <c r="O281" s="145"/>
      <c r="P281" s="12"/>
    </row>
    <row r="282" spans="1:16" x14ac:dyDescent="0.25">
      <c r="A282" s="12"/>
      <c r="B282" s="28"/>
      <c r="C282" s="12"/>
      <c r="D282" s="28"/>
      <c r="E282" s="12"/>
      <c r="F282" s="28"/>
      <c r="G282" s="12"/>
      <c r="H282" s="12"/>
      <c r="I282" s="12"/>
      <c r="J282" s="12"/>
      <c r="K282" s="12"/>
      <c r="M282" s="144"/>
      <c r="N282" s="145"/>
      <c r="O282" s="145"/>
      <c r="P282" s="12"/>
    </row>
    <row r="283" spans="1:16" x14ac:dyDescent="0.25">
      <c r="A283" s="12"/>
      <c r="B283" s="28"/>
      <c r="C283" s="12"/>
      <c r="D283" s="28"/>
      <c r="E283" s="12"/>
      <c r="F283" s="28"/>
      <c r="G283" s="12"/>
      <c r="H283" s="12"/>
      <c r="I283" s="12"/>
      <c r="J283" s="12"/>
      <c r="K283" s="12"/>
      <c r="M283" s="144"/>
      <c r="N283" s="145"/>
      <c r="O283" s="145"/>
      <c r="P283" s="12"/>
    </row>
    <row r="284" spans="1:16" x14ac:dyDescent="0.25">
      <c r="A284" s="12"/>
      <c r="B284" s="28"/>
      <c r="C284" s="12"/>
      <c r="D284" s="28"/>
      <c r="E284" s="12"/>
      <c r="F284" s="28"/>
      <c r="G284" s="12"/>
      <c r="H284" s="12"/>
      <c r="I284" s="12"/>
      <c r="J284" s="12"/>
      <c r="K284" s="12"/>
      <c r="M284" s="144"/>
      <c r="N284" s="145"/>
      <c r="O284" s="145"/>
      <c r="P284" s="12"/>
    </row>
    <row r="285" spans="1:16" x14ac:dyDescent="0.25">
      <c r="A285" s="12"/>
      <c r="B285" s="28"/>
      <c r="C285" s="12"/>
      <c r="D285" s="28"/>
      <c r="E285" s="12"/>
      <c r="F285" s="28"/>
      <c r="G285" s="12"/>
      <c r="H285" s="12"/>
      <c r="I285" s="12"/>
      <c r="J285" s="12"/>
      <c r="K285" s="12"/>
      <c r="M285" s="144"/>
      <c r="N285" s="145"/>
      <c r="O285" s="145"/>
      <c r="P285" s="12"/>
    </row>
    <row r="286" spans="1:16" x14ac:dyDescent="0.25">
      <c r="A286" s="12"/>
      <c r="B286" s="28"/>
      <c r="C286" s="12"/>
      <c r="D286" s="28"/>
      <c r="E286" s="12"/>
      <c r="F286" s="28"/>
      <c r="G286" s="12"/>
      <c r="H286" s="12"/>
      <c r="I286" s="12"/>
      <c r="J286" s="12"/>
      <c r="K286" s="12"/>
      <c r="M286" s="144"/>
      <c r="N286" s="145"/>
      <c r="O286" s="145"/>
      <c r="P286" s="12"/>
    </row>
    <row r="287" spans="1:16" x14ac:dyDescent="0.25">
      <c r="A287" s="12"/>
      <c r="B287" s="28"/>
      <c r="C287" s="12"/>
      <c r="D287" s="28"/>
      <c r="E287" s="12"/>
      <c r="F287" s="28"/>
      <c r="G287" s="12"/>
      <c r="H287" s="12"/>
      <c r="I287" s="12"/>
      <c r="J287" s="12"/>
      <c r="K287" s="12"/>
      <c r="M287" s="144"/>
      <c r="N287" s="145"/>
      <c r="O287" s="145"/>
      <c r="P287" s="12"/>
    </row>
    <row r="288" spans="1:16" x14ac:dyDescent="0.25">
      <c r="A288" s="12"/>
      <c r="B288" s="28"/>
      <c r="C288" s="12"/>
      <c r="D288" s="28"/>
      <c r="E288" s="12"/>
      <c r="F288" s="28"/>
      <c r="G288" s="12"/>
      <c r="H288" s="12"/>
      <c r="I288" s="12"/>
      <c r="J288" s="12"/>
      <c r="K288" s="12"/>
      <c r="M288" s="144"/>
      <c r="N288" s="145"/>
      <c r="O288" s="145"/>
      <c r="P288" s="12"/>
    </row>
    <row r="289" spans="1:16" x14ac:dyDescent="0.25">
      <c r="A289" s="12"/>
      <c r="B289" s="28"/>
      <c r="C289" s="12"/>
      <c r="D289" s="28"/>
      <c r="E289" s="12"/>
      <c r="F289" s="28"/>
      <c r="G289" s="12"/>
      <c r="H289" s="12"/>
      <c r="I289" s="12"/>
      <c r="J289" s="12"/>
      <c r="K289" s="12"/>
      <c r="M289" s="144"/>
      <c r="N289" s="145"/>
      <c r="O289" s="145"/>
      <c r="P289" s="12"/>
    </row>
    <row r="290" spans="1:16" x14ac:dyDescent="0.25">
      <c r="A290" s="12"/>
      <c r="B290" s="28"/>
      <c r="C290" s="12"/>
      <c r="D290" s="28"/>
      <c r="E290" s="12"/>
      <c r="F290" s="28"/>
      <c r="G290" s="12"/>
      <c r="H290" s="12"/>
      <c r="I290" s="12"/>
      <c r="J290" s="12"/>
      <c r="K290" s="12"/>
      <c r="M290" s="144"/>
      <c r="N290" s="145"/>
      <c r="O290" s="145"/>
      <c r="P290" s="12"/>
    </row>
    <row r="291" spans="1:16" x14ac:dyDescent="0.25">
      <c r="A291" s="12"/>
      <c r="B291" s="28"/>
      <c r="C291" s="12"/>
      <c r="D291" s="28"/>
      <c r="E291" s="12"/>
      <c r="F291" s="28"/>
      <c r="G291" s="12"/>
      <c r="H291" s="12"/>
      <c r="I291" s="12"/>
      <c r="J291" s="12"/>
      <c r="K291" s="12"/>
      <c r="M291" s="144"/>
      <c r="N291" s="145"/>
      <c r="O291" s="145"/>
      <c r="P291" s="12"/>
    </row>
    <row r="292" spans="1:16" x14ac:dyDescent="0.25">
      <c r="A292" s="12"/>
      <c r="B292" s="28"/>
      <c r="C292" s="12"/>
      <c r="D292" s="28"/>
      <c r="E292" s="12"/>
      <c r="F292" s="28"/>
      <c r="G292" s="12"/>
      <c r="H292" s="12"/>
      <c r="I292" s="12"/>
      <c r="J292" s="12"/>
      <c r="K292" s="12"/>
      <c r="M292" s="144"/>
      <c r="N292" s="145"/>
      <c r="O292" s="145"/>
      <c r="P292" s="12"/>
    </row>
    <row r="293" spans="1:16" x14ac:dyDescent="0.25">
      <c r="A293" s="12"/>
      <c r="B293" s="28"/>
      <c r="C293" s="12"/>
      <c r="D293" s="28"/>
      <c r="E293" s="12"/>
      <c r="F293" s="28"/>
      <c r="G293" s="12"/>
      <c r="H293" s="12"/>
      <c r="I293" s="12"/>
      <c r="J293" s="12"/>
      <c r="K293" s="12"/>
      <c r="M293" s="144"/>
      <c r="N293" s="145"/>
      <c r="O293" s="145"/>
      <c r="P293" s="12"/>
    </row>
    <row r="294" spans="1:16" x14ac:dyDescent="0.25">
      <c r="A294" s="12"/>
      <c r="B294" s="28"/>
      <c r="C294" s="12"/>
      <c r="D294" s="28"/>
      <c r="E294" s="12"/>
      <c r="F294" s="28"/>
      <c r="G294" s="12"/>
      <c r="H294" s="12"/>
      <c r="I294" s="12"/>
      <c r="J294" s="12"/>
      <c r="K294" s="12"/>
      <c r="M294" s="144"/>
      <c r="N294" s="145"/>
      <c r="O294" s="145"/>
      <c r="P294" s="12"/>
    </row>
    <row r="295" spans="1:16" x14ac:dyDescent="0.25">
      <c r="A295" s="12"/>
      <c r="B295" s="28"/>
      <c r="C295" s="12"/>
      <c r="D295" s="28"/>
      <c r="E295" s="12"/>
      <c r="F295" s="28"/>
      <c r="G295" s="12"/>
      <c r="H295" s="12"/>
      <c r="I295" s="12"/>
      <c r="J295" s="12"/>
      <c r="K295" s="12"/>
      <c r="M295" s="144"/>
      <c r="N295" s="145"/>
      <c r="O295" s="145"/>
      <c r="P295" s="12"/>
    </row>
    <row r="296" spans="1:16" x14ac:dyDescent="0.25">
      <c r="A296" s="12"/>
      <c r="B296" s="28"/>
      <c r="C296" s="12"/>
      <c r="D296" s="28"/>
      <c r="E296" s="12"/>
      <c r="F296" s="28"/>
      <c r="G296" s="12"/>
      <c r="H296" s="12"/>
      <c r="I296" s="12"/>
      <c r="J296" s="12"/>
      <c r="K296" s="12"/>
      <c r="M296" s="144"/>
      <c r="N296" s="145"/>
      <c r="O296" s="145"/>
      <c r="P296" s="12"/>
    </row>
    <row r="297" spans="1:16" x14ac:dyDescent="0.25">
      <c r="A297" s="12"/>
      <c r="B297" s="28"/>
      <c r="C297" s="12"/>
      <c r="D297" s="28"/>
      <c r="E297" s="12"/>
      <c r="F297" s="28"/>
      <c r="G297" s="12"/>
      <c r="H297" s="12"/>
      <c r="I297" s="12"/>
      <c r="J297" s="12"/>
      <c r="K297" s="12"/>
      <c r="M297" s="144"/>
      <c r="N297" s="145"/>
      <c r="O297" s="145"/>
      <c r="P297" s="12"/>
    </row>
    <row r="298" spans="1:16" x14ac:dyDescent="0.25">
      <c r="A298" s="12"/>
      <c r="B298" s="28"/>
      <c r="C298" s="12"/>
      <c r="D298" s="28"/>
      <c r="E298" s="12"/>
      <c r="F298" s="28"/>
      <c r="G298" s="12"/>
      <c r="H298" s="12"/>
      <c r="I298" s="12"/>
      <c r="J298" s="12"/>
      <c r="K298" s="12"/>
      <c r="M298" s="144"/>
      <c r="N298" s="145"/>
      <c r="O298" s="145"/>
      <c r="P298" s="12"/>
    </row>
    <row r="299" spans="1:16" x14ac:dyDescent="0.25">
      <c r="A299" s="12"/>
      <c r="B299" s="28"/>
      <c r="C299" s="12"/>
      <c r="D299" s="28"/>
      <c r="E299" s="12"/>
      <c r="F299" s="28"/>
      <c r="G299" s="12"/>
      <c r="H299" s="12"/>
      <c r="I299" s="12"/>
      <c r="J299" s="12"/>
      <c r="K299" s="12"/>
      <c r="M299" s="144"/>
      <c r="N299" s="145"/>
      <c r="O299" s="145"/>
      <c r="P299" s="12"/>
    </row>
    <row r="300" spans="1:16" x14ac:dyDescent="0.25">
      <c r="A300" s="12"/>
      <c r="B300" s="28"/>
      <c r="C300" s="12"/>
      <c r="D300" s="28"/>
      <c r="E300" s="12"/>
      <c r="F300" s="28"/>
      <c r="G300" s="12"/>
      <c r="H300" s="12"/>
      <c r="I300" s="12"/>
      <c r="J300" s="12"/>
      <c r="K300" s="12"/>
      <c r="M300" s="144"/>
      <c r="N300" s="145"/>
      <c r="O300" s="145"/>
      <c r="P300" s="12"/>
    </row>
    <row r="301" spans="1:16" x14ac:dyDescent="0.25">
      <c r="A301" s="12"/>
      <c r="B301" s="28"/>
      <c r="C301" s="12"/>
      <c r="D301" s="28"/>
      <c r="E301" s="12"/>
      <c r="F301" s="28"/>
      <c r="G301" s="12"/>
      <c r="H301" s="12"/>
      <c r="I301" s="12"/>
      <c r="J301" s="12"/>
      <c r="K301" s="12"/>
      <c r="M301" s="144"/>
      <c r="N301" s="145"/>
      <c r="O301" s="145"/>
      <c r="P301" s="12"/>
    </row>
    <row r="302" spans="1:16" x14ac:dyDescent="0.25">
      <c r="A302" s="12"/>
      <c r="B302" s="28"/>
      <c r="C302" s="12"/>
      <c r="D302" s="28"/>
      <c r="E302" s="12"/>
      <c r="F302" s="28"/>
      <c r="G302" s="12"/>
      <c r="H302" s="12"/>
      <c r="I302" s="12"/>
      <c r="J302" s="12"/>
      <c r="K302" s="12"/>
      <c r="M302" s="144"/>
      <c r="N302" s="145"/>
      <c r="O302" s="145"/>
      <c r="P302" s="12"/>
    </row>
    <row r="303" spans="1:16" x14ac:dyDescent="0.25">
      <c r="A303" s="12"/>
      <c r="B303" s="28"/>
      <c r="C303" s="12"/>
      <c r="D303" s="28"/>
      <c r="E303" s="12"/>
      <c r="F303" s="28"/>
      <c r="G303" s="12"/>
      <c r="H303" s="12"/>
      <c r="I303" s="12"/>
      <c r="J303" s="12"/>
      <c r="K303" s="12"/>
      <c r="M303" s="144"/>
      <c r="N303" s="145"/>
      <c r="O303" s="145"/>
      <c r="P303" s="12"/>
    </row>
    <row r="304" spans="1:16" x14ac:dyDescent="0.25">
      <c r="A304" s="12"/>
      <c r="B304" s="28"/>
      <c r="C304" s="12"/>
      <c r="D304" s="28"/>
      <c r="E304" s="12"/>
      <c r="F304" s="28"/>
      <c r="G304" s="12"/>
      <c r="H304" s="12"/>
      <c r="I304" s="12"/>
      <c r="J304" s="12"/>
      <c r="K304" s="12"/>
      <c r="M304" s="144"/>
      <c r="N304" s="145"/>
      <c r="O304" s="145"/>
      <c r="P304" s="12"/>
    </row>
    <row r="305" spans="1:16" x14ac:dyDescent="0.25">
      <c r="A305" s="12"/>
      <c r="B305" s="28"/>
      <c r="C305" s="12"/>
      <c r="D305" s="28"/>
      <c r="E305" s="12"/>
      <c r="F305" s="28"/>
      <c r="G305" s="12"/>
      <c r="H305" s="12"/>
      <c r="I305" s="12"/>
      <c r="J305" s="12"/>
      <c r="K305" s="12"/>
      <c r="M305" s="144"/>
      <c r="N305" s="145"/>
      <c r="O305" s="145"/>
      <c r="P305" s="12"/>
    </row>
    <row r="306" spans="1:16" x14ac:dyDescent="0.25">
      <c r="A306" s="12"/>
      <c r="B306" s="28"/>
      <c r="C306" s="12"/>
      <c r="D306" s="28"/>
      <c r="E306" s="12"/>
      <c r="F306" s="28"/>
      <c r="G306" s="12"/>
      <c r="H306" s="12"/>
      <c r="I306" s="12"/>
      <c r="J306" s="12"/>
      <c r="K306" s="12"/>
      <c r="M306" s="144"/>
      <c r="N306" s="145"/>
      <c r="O306" s="145"/>
      <c r="P306" s="12"/>
    </row>
    <row r="307" spans="1:16" x14ac:dyDescent="0.25">
      <c r="A307" s="12"/>
      <c r="B307" s="28"/>
      <c r="C307" s="12"/>
      <c r="D307" s="28"/>
      <c r="E307" s="12"/>
      <c r="F307" s="28"/>
      <c r="G307" s="12"/>
      <c r="H307" s="12"/>
      <c r="I307" s="12"/>
      <c r="J307" s="12"/>
      <c r="K307" s="12"/>
      <c r="M307" s="144"/>
      <c r="N307" s="145"/>
      <c r="O307" s="145"/>
      <c r="P307" s="12"/>
    </row>
    <row r="308" spans="1:16" x14ac:dyDescent="0.25">
      <c r="A308" s="12"/>
      <c r="B308" s="28"/>
      <c r="C308" s="12"/>
      <c r="D308" s="28"/>
      <c r="E308" s="12"/>
      <c r="F308" s="28"/>
      <c r="G308" s="12"/>
      <c r="H308" s="12"/>
      <c r="I308" s="12"/>
      <c r="J308" s="12"/>
      <c r="K308" s="12"/>
      <c r="M308" s="144"/>
      <c r="N308" s="145"/>
      <c r="O308" s="145"/>
      <c r="P308" s="12"/>
    </row>
    <row r="309" spans="1:16" x14ac:dyDescent="0.25">
      <c r="A309" s="12"/>
      <c r="B309" s="28"/>
      <c r="C309" s="12"/>
      <c r="D309" s="28"/>
      <c r="E309" s="12"/>
      <c r="F309" s="28"/>
      <c r="G309" s="12"/>
      <c r="H309" s="12"/>
      <c r="I309" s="12"/>
      <c r="J309" s="12"/>
      <c r="K309" s="12"/>
      <c r="M309" s="144"/>
      <c r="N309" s="145"/>
      <c r="O309" s="145"/>
      <c r="P309" s="12"/>
    </row>
    <row r="310" spans="1:16" x14ac:dyDescent="0.25">
      <c r="A310" s="12"/>
      <c r="B310" s="28"/>
      <c r="C310" s="12"/>
      <c r="D310" s="28"/>
      <c r="E310" s="12"/>
      <c r="F310" s="28"/>
      <c r="G310" s="12"/>
      <c r="H310" s="12"/>
      <c r="I310" s="12"/>
      <c r="J310" s="12"/>
      <c r="K310" s="12"/>
      <c r="M310" s="144"/>
      <c r="N310" s="145"/>
      <c r="O310" s="145"/>
      <c r="P310" s="12"/>
    </row>
    <row r="311" spans="1:16" x14ac:dyDescent="0.25">
      <c r="A311" s="12"/>
      <c r="B311" s="28"/>
      <c r="C311" s="12"/>
      <c r="D311" s="28"/>
      <c r="E311" s="12"/>
      <c r="F311" s="28"/>
      <c r="G311" s="12"/>
      <c r="H311" s="12"/>
      <c r="I311" s="12"/>
      <c r="J311" s="12"/>
      <c r="K311" s="12"/>
      <c r="M311" s="144"/>
      <c r="N311" s="145"/>
      <c r="O311" s="145"/>
      <c r="P311" s="12"/>
    </row>
    <row r="312" spans="1:16" x14ac:dyDescent="0.25">
      <c r="A312" s="12"/>
      <c r="B312" s="28"/>
      <c r="C312" s="12"/>
      <c r="D312" s="28"/>
      <c r="E312" s="12"/>
      <c r="F312" s="28"/>
      <c r="G312" s="12"/>
      <c r="H312" s="12"/>
      <c r="I312" s="12"/>
      <c r="J312" s="12"/>
      <c r="K312" s="12"/>
      <c r="M312" s="144"/>
      <c r="N312" s="145"/>
      <c r="O312" s="145"/>
      <c r="P312" s="12"/>
    </row>
    <row r="313" spans="1:16" x14ac:dyDescent="0.25">
      <c r="A313" s="12"/>
      <c r="B313" s="28"/>
      <c r="C313" s="12"/>
      <c r="D313" s="28"/>
      <c r="E313" s="12"/>
      <c r="F313" s="28"/>
      <c r="G313" s="12"/>
      <c r="H313" s="12"/>
      <c r="I313" s="12"/>
      <c r="J313" s="12"/>
      <c r="K313" s="12"/>
      <c r="M313" s="144"/>
      <c r="N313" s="145"/>
      <c r="O313" s="145"/>
      <c r="P313" s="12"/>
    </row>
    <row r="314" spans="1:16" x14ac:dyDescent="0.25">
      <c r="A314" s="12"/>
      <c r="B314" s="28"/>
      <c r="C314" s="12"/>
      <c r="D314" s="28"/>
      <c r="E314" s="12"/>
      <c r="F314" s="28"/>
      <c r="G314" s="12"/>
      <c r="H314" s="12"/>
      <c r="I314" s="12"/>
      <c r="J314" s="12"/>
      <c r="K314" s="12"/>
      <c r="M314" s="144"/>
      <c r="N314" s="145"/>
      <c r="O314" s="145"/>
      <c r="P314" s="12"/>
    </row>
    <row r="315" spans="1:16" x14ac:dyDescent="0.25">
      <c r="A315" s="12"/>
      <c r="B315" s="28"/>
      <c r="C315" s="12"/>
      <c r="D315" s="28"/>
      <c r="E315" s="12"/>
      <c r="F315" s="28"/>
      <c r="G315" s="12"/>
      <c r="H315" s="12"/>
      <c r="I315" s="12"/>
      <c r="J315" s="12"/>
      <c r="K315" s="12"/>
      <c r="M315" s="144"/>
      <c r="N315" s="145"/>
      <c r="O315" s="145"/>
      <c r="P315" s="12"/>
    </row>
    <row r="316" spans="1:16" x14ac:dyDescent="0.25">
      <c r="A316" s="12"/>
      <c r="B316" s="28"/>
      <c r="C316" s="12"/>
      <c r="D316" s="28"/>
      <c r="E316" s="12"/>
      <c r="F316" s="28"/>
      <c r="G316" s="12"/>
      <c r="H316" s="12"/>
      <c r="I316" s="12"/>
      <c r="J316" s="12"/>
      <c r="K316" s="12"/>
      <c r="M316" s="144"/>
      <c r="N316" s="145"/>
      <c r="O316" s="145"/>
      <c r="P316" s="12"/>
    </row>
    <row r="317" spans="1:16" x14ac:dyDescent="0.25">
      <c r="A317" s="12"/>
      <c r="B317" s="28"/>
      <c r="C317" s="12"/>
      <c r="D317" s="28"/>
      <c r="E317" s="12"/>
      <c r="F317" s="28"/>
      <c r="G317" s="12"/>
      <c r="H317" s="12"/>
      <c r="I317" s="12"/>
      <c r="J317" s="12"/>
      <c r="K317" s="12"/>
      <c r="M317" s="144"/>
      <c r="N317" s="145"/>
      <c r="O317" s="145"/>
      <c r="P317" s="12"/>
    </row>
    <row r="318" spans="1:16" x14ac:dyDescent="0.25">
      <c r="A318" s="12"/>
      <c r="B318" s="28"/>
      <c r="C318" s="12"/>
      <c r="D318" s="28"/>
      <c r="E318" s="12"/>
      <c r="F318" s="28"/>
      <c r="G318" s="12"/>
      <c r="H318" s="12"/>
      <c r="I318" s="12"/>
      <c r="J318" s="12"/>
      <c r="K318" s="12"/>
      <c r="M318" s="144"/>
      <c r="N318" s="145"/>
      <c r="O318" s="145"/>
      <c r="P318" s="12"/>
    </row>
    <row r="319" spans="1:16" x14ac:dyDescent="0.25">
      <c r="A319" s="12"/>
      <c r="B319" s="28"/>
      <c r="C319" s="12"/>
      <c r="D319" s="28"/>
      <c r="E319" s="12"/>
      <c r="F319" s="28"/>
      <c r="G319" s="12"/>
      <c r="H319" s="12"/>
      <c r="I319" s="12"/>
      <c r="J319" s="12"/>
      <c r="K319" s="12"/>
      <c r="M319" s="144"/>
      <c r="N319" s="145"/>
      <c r="O319" s="145"/>
      <c r="P319" s="12"/>
    </row>
    <row r="320" spans="1:16" x14ac:dyDescent="0.25">
      <c r="A320" s="12"/>
      <c r="B320" s="28"/>
      <c r="C320" s="12"/>
      <c r="D320" s="28"/>
      <c r="E320" s="12"/>
      <c r="F320" s="28"/>
      <c r="G320" s="12"/>
      <c r="H320" s="12"/>
      <c r="I320" s="12"/>
      <c r="J320" s="12"/>
      <c r="K320" s="12"/>
      <c r="M320" s="144"/>
      <c r="N320" s="145"/>
      <c r="O320" s="145"/>
      <c r="P320" s="12"/>
    </row>
    <row r="321" spans="1:16" x14ac:dyDescent="0.25">
      <c r="A321" s="12"/>
      <c r="B321" s="28"/>
      <c r="C321" s="12"/>
      <c r="D321" s="28"/>
      <c r="E321" s="12"/>
      <c r="F321" s="28"/>
      <c r="G321" s="12"/>
      <c r="H321" s="12"/>
      <c r="I321" s="12"/>
      <c r="J321" s="12"/>
      <c r="K321" s="12"/>
      <c r="M321" s="144"/>
      <c r="N321" s="145"/>
      <c r="O321" s="145"/>
      <c r="P321" s="12"/>
    </row>
    <row r="322" spans="1:16" x14ac:dyDescent="0.25">
      <c r="A322" s="12"/>
      <c r="B322" s="28"/>
      <c r="C322" s="12"/>
      <c r="D322" s="28"/>
      <c r="E322" s="12"/>
      <c r="F322" s="28"/>
      <c r="G322" s="12"/>
      <c r="H322" s="12"/>
      <c r="I322" s="12"/>
      <c r="J322" s="12"/>
      <c r="K322" s="12"/>
      <c r="M322" s="144"/>
      <c r="N322" s="145"/>
      <c r="O322" s="145"/>
      <c r="P322" s="12"/>
    </row>
    <row r="323" spans="1:16" x14ac:dyDescent="0.25">
      <c r="A323" s="12"/>
      <c r="B323" s="28"/>
      <c r="C323" s="12"/>
      <c r="D323" s="28"/>
      <c r="E323" s="12"/>
      <c r="F323" s="28"/>
      <c r="G323" s="12"/>
      <c r="H323" s="12"/>
      <c r="I323" s="12"/>
      <c r="J323" s="12"/>
      <c r="K323" s="12"/>
      <c r="M323" s="144"/>
      <c r="N323" s="145"/>
      <c r="O323" s="145"/>
      <c r="P323" s="12"/>
    </row>
    <row r="324" spans="1:16" x14ac:dyDescent="0.25">
      <c r="A324" s="12"/>
      <c r="B324" s="28"/>
      <c r="C324" s="12"/>
      <c r="D324" s="28"/>
      <c r="E324" s="12"/>
      <c r="F324" s="28"/>
      <c r="G324" s="12"/>
      <c r="H324" s="12"/>
      <c r="I324" s="12"/>
      <c r="J324" s="12"/>
      <c r="K324" s="12"/>
      <c r="M324" s="144"/>
      <c r="N324" s="145"/>
      <c r="O324" s="145"/>
      <c r="P324" s="12"/>
    </row>
    <row r="325" spans="1:16" x14ac:dyDescent="0.25">
      <c r="A325" s="12"/>
      <c r="B325" s="28"/>
      <c r="C325" s="12"/>
      <c r="D325" s="28"/>
      <c r="E325" s="12"/>
      <c r="F325" s="28"/>
      <c r="G325" s="12"/>
      <c r="H325" s="12"/>
      <c r="I325" s="12"/>
      <c r="J325" s="12"/>
      <c r="K325" s="12"/>
      <c r="M325" s="144"/>
      <c r="N325" s="145"/>
      <c r="O325" s="145"/>
      <c r="P325" s="12"/>
    </row>
    <row r="326" spans="1:16" x14ac:dyDescent="0.25">
      <c r="A326" s="12"/>
      <c r="B326" s="28"/>
      <c r="C326" s="12"/>
      <c r="D326" s="28"/>
      <c r="E326" s="12"/>
      <c r="F326" s="28"/>
      <c r="G326" s="12"/>
      <c r="H326" s="12"/>
      <c r="I326" s="12"/>
      <c r="J326" s="12"/>
      <c r="K326" s="12"/>
      <c r="M326" s="144"/>
      <c r="N326" s="145"/>
      <c r="O326" s="145"/>
      <c r="P326" s="12"/>
    </row>
    <row r="327" spans="1:16" x14ac:dyDescent="0.25">
      <c r="A327" s="12"/>
      <c r="B327" s="28"/>
      <c r="C327" s="12"/>
      <c r="D327" s="28"/>
      <c r="E327" s="12"/>
      <c r="F327" s="28"/>
      <c r="G327" s="12"/>
      <c r="H327" s="12"/>
      <c r="I327" s="12"/>
      <c r="J327" s="12"/>
      <c r="K327" s="12"/>
      <c r="M327" s="144"/>
      <c r="N327" s="145"/>
      <c r="O327" s="145"/>
      <c r="P327" s="12"/>
    </row>
    <row r="328" spans="1:16" x14ac:dyDescent="0.25">
      <c r="A328" s="12"/>
      <c r="B328" s="28"/>
      <c r="C328" s="12"/>
      <c r="D328" s="28"/>
      <c r="E328" s="12"/>
      <c r="F328" s="28"/>
      <c r="G328" s="12"/>
      <c r="H328" s="12"/>
      <c r="I328" s="12"/>
      <c r="J328" s="12"/>
      <c r="K328" s="12"/>
      <c r="M328" s="144"/>
      <c r="N328" s="145"/>
      <c r="O328" s="145"/>
      <c r="P328" s="12"/>
    </row>
    <row r="329" spans="1:16" x14ac:dyDescent="0.25">
      <c r="A329" s="12"/>
      <c r="B329" s="28"/>
      <c r="C329" s="12"/>
      <c r="D329" s="28"/>
      <c r="E329" s="12"/>
      <c r="F329" s="28"/>
      <c r="G329" s="12"/>
      <c r="H329" s="12"/>
      <c r="I329" s="12"/>
      <c r="J329" s="12"/>
      <c r="K329" s="12"/>
      <c r="M329" s="144"/>
      <c r="N329" s="145"/>
      <c r="O329" s="145"/>
      <c r="P329" s="12"/>
    </row>
    <row r="330" spans="1:16" x14ac:dyDescent="0.25">
      <c r="A330" s="12"/>
      <c r="B330" s="28"/>
      <c r="C330" s="12"/>
      <c r="D330" s="28"/>
      <c r="E330" s="12"/>
      <c r="F330" s="28"/>
      <c r="G330" s="12"/>
      <c r="H330" s="12"/>
      <c r="I330" s="12"/>
      <c r="J330" s="12"/>
      <c r="K330" s="12"/>
      <c r="M330" s="144"/>
      <c r="N330" s="145"/>
      <c r="O330" s="145"/>
      <c r="P330" s="12"/>
    </row>
    <row r="331" spans="1:16" x14ac:dyDescent="0.25">
      <c r="A331" s="12"/>
      <c r="B331" s="28"/>
      <c r="C331" s="12"/>
      <c r="D331" s="28"/>
      <c r="E331" s="12"/>
      <c r="F331" s="28"/>
      <c r="G331" s="12"/>
      <c r="H331" s="12"/>
      <c r="I331" s="12"/>
      <c r="J331" s="12"/>
      <c r="K331" s="12"/>
      <c r="M331" s="144"/>
      <c r="N331" s="145"/>
      <c r="O331" s="145"/>
      <c r="P331" s="12"/>
    </row>
    <row r="332" spans="1:16" x14ac:dyDescent="0.25">
      <c r="A332" s="12"/>
      <c r="B332" s="28"/>
      <c r="C332" s="12"/>
      <c r="D332" s="28"/>
      <c r="E332" s="12"/>
      <c r="F332" s="28"/>
      <c r="G332" s="12"/>
      <c r="H332" s="12"/>
      <c r="I332" s="12"/>
      <c r="J332" s="12"/>
      <c r="K332" s="12"/>
      <c r="M332" s="144"/>
      <c r="N332" s="145"/>
      <c r="O332" s="145"/>
      <c r="P332" s="12"/>
    </row>
    <row r="333" spans="1:16" x14ac:dyDescent="0.25">
      <c r="A333" s="12"/>
      <c r="B333" s="28"/>
      <c r="C333" s="12"/>
      <c r="D333" s="28"/>
      <c r="E333" s="12"/>
      <c r="F333" s="28"/>
      <c r="G333" s="12"/>
      <c r="H333" s="12"/>
      <c r="I333" s="12"/>
      <c r="J333" s="12"/>
      <c r="K333" s="12"/>
      <c r="M333" s="144"/>
      <c r="N333" s="145"/>
      <c r="O333" s="145"/>
      <c r="P333" s="12"/>
    </row>
    <row r="334" spans="1:16" x14ac:dyDescent="0.25">
      <c r="A334" s="12"/>
      <c r="B334" s="28"/>
      <c r="C334" s="12"/>
      <c r="D334" s="28"/>
      <c r="E334" s="12"/>
      <c r="F334" s="28"/>
      <c r="G334" s="12"/>
      <c r="H334" s="12"/>
      <c r="I334" s="12"/>
      <c r="J334" s="12"/>
      <c r="K334" s="12"/>
      <c r="M334" s="144"/>
      <c r="N334" s="145"/>
      <c r="O334" s="145"/>
      <c r="P334" s="12"/>
    </row>
    <row r="335" spans="1:16" x14ac:dyDescent="0.25">
      <c r="A335" s="12"/>
      <c r="B335" s="28"/>
      <c r="C335" s="12"/>
      <c r="D335" s="28"/>
      <c r="E335" s="12"/>
      <c r="F335" s="28"/>
      <c r="G335" s="12"/>
      <c r="H335" s="12"/>
      <c r="I335" s="12"/>
      <c r="J335" s="12"/>
      <c r="K335" s="12"/>
      <c r="M335" s="144"/>
      <c r="N335" s="145"/>
      <c r="O335" s="145"/>
      <c r="P335" s="12"/>
    </row>
    <row r="336" spans="1:16" x14ac:dyDescent="0.25">
      <c r="A336" s="12"/>
      <c r="B336" s="28"/>
      <c r="C336" s="12"/>
      <c r="D336" s="28"/>
      <c r="E336" s="12"/>
      <c r="F336" s="28"/>
      <c r="G336" s="12"/>
      <c r="H336" s="12"/>
      <c r="I336" s="12"/>
      <c r="J336" s="12"/>
      <c r="K336" s="12"/>
      <c r="M336" s="144"/>
      <c r="N336" s="145"/>
      <c r="O336" s="145"/>
      <c r="P336" s="12"/>
    </row>
    <row r="337" spans="1:16" x14ac:dyDescent="0.25">
      <c r="A337" s="12"/>
      <c r="B337" s="28"/>
      <c r="C337" s="12"/>
      <c r="D337" s="28"/>
      <c r="E337" s="12"/>
      <c r="F337" s="28"/>
      <c r="G337" s="12"/>
      <c r="H337" s="12"/>
      <c r="I337" s="12"/>
      <c r="J337" s="12"/>
      <c r="K337" s="12"/>
      <c r="M337" s="144"/>
      <c r="N337" s="145"/>
      <c r="O337" s="145"/>
      <c r="P337" s="12"/>
    </row>
    <row r="338" spans="1:16" x14ac:dyDescent="0.25">
      <c r="A338" s="12"/>
      <c r="B338" s="28"/>
      <c r="C338" s="12"/>
      <c r="D338" s="28"/>
      <c r="E338" s="12"/>
      <c r="F338" s="28"/>
      <c r="G338" s="12"/>
      <c r="H338" s="12"/>
      <c r="I338" s="12"/>
      <c r="J338" s="12"/>
      <c r="K338" s="12"/>
      <c r="M338" s="144"/>
      <c r="N338" s="145"/>
      <c r="O338" s="145"/>
      <c r="P338" s="12"/>
    </row>
    <row r="339" spans="1:16" x14ac:dyDescent="0.25">
      <c r="A339" s="12"/>
      <c r="B339" s="28"/>
      <c r="C339" s="12"/>
      <c r="D339" s="28"/>
      <c r="E339" s="12"/>
      <c r="F339" s="28"/>
      <c r="G339" s="12"/>
      <c r="H339" s="12"/>
      <c r="I339" s="12"/>
      <c r="J339" s="12"/>
      <c r="K339" s="12"/>
      <c r="M339" s="144"/>
      <c r="N339" s="145"/>
      <c r="O339" s="145"/>
      <c r="P339" s="12"/>
    </row>
    <row r="340" spans="1:16" x14ac:dyDescent="0.25">
      <c r="A340" s="12"/>
      <c r="B340" s="28"/>
      <c r="C340" s="12"/>
      <c r="D340" s="28"/>
      <c r="E340" s="12"/>
      <c r="F340" s="28"/>
      <c r="G340" s="12"/>
      <c r="H340" s="12"/>
      <c r="I340" s="12"/>
      <c r="J340" s="12"/>
      <c r="K340" s="12"/>
      <c r="M340" s="144"/>
      <c r="N340" s="145"/>
      <c r="O340" s="145"/>
      <c r="P340" s="12"/>
    </row>
    <row r="341" spans="1:16" x14ac:dyDescent="0.25">
      <c r="A341" s="12"/>
      <c r="B341" s="28"/>
      <c r="C341" s="12"/>
      <c r="D341" s="28"/>
      <c r="E341" s="12"/>
      <c r="F341" s="28"/>
      <c r="G341" s="12"/>
      <c r="H341" s="12"/>
      <c r="I341" s="12"/>
      <c r="J341" s="12"/>
      <c r="K341" s="12"/>
      <c r="M341" s="144"/>
      <c r="N341" s="145"/>
      <c r="O341" s="145"/>
      <c r="P341" s="12"/>
    </row>
    <row r="342" spans="1:16" x14ac:dyDescent="0.25">
      <c r="A342" s="12"/>
      <c r="B342" s="28"/>
      <c r="C342" s="12"/>
      <c r="D342" s="28"/>
      <c r="E342" s="12"/>
      <c r="F342" s="28"/>
      <c r="G342" s="12"/>
      <c r="H342" s="12"/>
      <c r="I342" s="12"/>
      <c r="J342" s="12"/>
      <c r="K342" s="12"/>
      <c r="M342" s="144"/>
      <c r="N342" s="145"/>
      <c r="O342" s="145"/>
      <c r="P342" s="12"/>
    </row>
    <row r="343" spans="1:16" x14ac:dyDescent="0.25">
      <c r="A343" s="12"/>
      <c r="B343" s="28"/>
      <c r="C343" s="12"/>
      <c r="D343" s="28"/>
      <c r="E343" s="12"/>
      <c r="F343" s="28"/>
      <c r="G343" s="12"/>
      <c r="H343" s="12"/>
      <c r="I343" s="12"/>
      <c r="J343" s="12"/>
      <c r="K343" s="12"/>
      <c r="M343" s="144"/>
      <c r="N343" s="145"/>
      <c r="O343" s="145"/>
      <c r="P343" s="12"/>
    </row>
    <row r="344" spans="1:16" x14ac:dyDescent="0.25">
      <c r="A344" s="12"/>
      <c r="B344" s="28"/>
      <c r="C344" s="12"/>
      <c r="D344" s="28"/>
      <c r="E344" s="12"/>
      <c r="F344" s="28"/>
      <c r="G344" s="12"/>
      <c r="H344" s="12"/>
      <c r="I344" s="12"/>
      <c r="J344" s="12"/>
      <c r="K344" s="12"/>
      <c r="M344" s="144"/>
      <c r="N344" s="145"/>
      <c r="O344" s="145"/>
      <c r="P344" s="12"/>
    </row>
    <row r="345" spans="1:16" x14ac:dyDescent="0.25">
      <c r="A345" s="12"/>
      <c r="B345" s="28"/>
      <c r="C345" s="12"/>
      <c r="D345" s="28"/>
      <c r="E345" s="12"/>
      <c r="F345" s="28"/>
      <c r="G345" s="12"/>
      <c r="H345" s="12"/>
      <c r="I345" s="12"/>
      <c r="J345" s="12"/>
      <c r="K345" s="12"/>
      <c r="M345" s="144"/>
      <c r="N345" s="145"/>
      <c r="O345" s="145"/>
      <c r="P345" s="12"/>
    </row>
    <row r="346" spans="1:16" x14ac:dyDescent="0.25">
      <c r="A346" s="12"/>
      <c r="B346" s="28"/>
      <c r="C346" s="12"/>
      <c r="D346" s="28"/>
      <c r="E346" s="12"/>
      <c r="F346" s="28"/>
      <c r="G346" s="12"/>
      <c r="H346" s="12"/>
      <c r="I346" s="12"/>
      <c r="J346" s="12"/>
      <c r="K346" s="12"/>
      <c r="M346" s="144"/>
      <c r="N346" s="145"/>
      <c r="O346" s="145"/>
      <c r="P346" s="12"/>
    </row>
    <row r="347" spans="1:16" x14ac:dyDescent="0.25">
      <c r="A347" s="12"/>
      <c r="B347" s="28"/>
      <c r="C347" s="12"/>
      <c r="D347" s="28"/>
      <c r="E347" s="12"/>
      <c r="F347" s="28"/>
      <c r="G347" s="12"/>
      <c r="H347" s="12"/>
      <c r="I347" s="12"/>
      <c r="J347" s="12"/>
      <c r="K347" s="12"/>
      <c r="M347" s="144"/>
      <c r="N347" s="145"/>
      <c r="O347" s="145"/>
      <c r="P347" s="12"/>
    </row>
    <row r="348" spans="1:16" x14ac:dyDescent="0.25">
      <c r="A348" s="12"/>
      <c r="B348" s="28"/>
      <c r="C348" s="12"/>
      <c r="D348" s="28"/>
      <c r="E348" s="12"/>
      <c r="F348" s="28"/>
      <c r="G348" s="12"/>
      <c r="H348" s="12"/>
      <c r="I348" s="12"/>
      <c r="J348" s="12"/>
      <c r="K348" s="12"/>
      <c r="M348" s="144"/>
      <c r="N348" s="145"/>
      <c r="O348" s="145"/>
      <c r="P348" s="12"/>
    </row>
    <row r="349" spans="1:16" x14ac:dyDescent="0.25">
      <c r="A349" s="12"/>
      <c r="B349" s="28"/>
      <c r="C349" s="12"/>
      <c r="D349" s="28"/>
      <c r="E349" s="12"/>
      <c r="F349" s="28"/>
      <c r="G349" s="12"/>
      <c r="H349" s="12"/>
      <c r="I349" s="12"/>
      <c r="J349" s="12"/>
      <c r="K349" s="12"/>
      <c r="M349" s="144"/>
      <c r="N349" s="145"/>
      <c r="O349" s="145"/>
      <c r="P349" s="12"/>
    </row>
    <row r="350" spans="1:16" x14ac:dyDescent="0.25">
      <c r="A350" s="12"/>
      <c r="B350" s="28"/>
      <c r="C350" s="12"/>
      <c r="D350" s="28"/>
      <c r="E350" s="12"/>
      <c r="F350" s="28"/>
      <c r="G350" s="12"/>
      <c r="H350" s="12"/>
      <c r="I350" s="12"/>
      <c r="J350" s="12"/>
      <c r="K350" s="12"/>
      <c r="M350" s="144"/>
      <c r="N350" s="145"/>
      <c r="O350" s="145"/>
      <c r="P350" s="12"/>
    </row>
    <row r="351" spans="1:16" x14ac:dyDescent="0.25">
      <c r="A351" s="12"/>
      <c r="B351" s="28"/>
      <c r="C351" s="12"/>
      <c r="D351" s="28"/>
      <c r="E351" s="12"/>
      <c r="F351" s="28"/>
      <c r="G351" s="12"/>
      <c r="H351" s="12"/>
      <c r="I351" s="12"/>
      <c r="J351" s="12"/>
      <c r="K351" s="12"/>
      <c r="M351" s="144"/>
      <c r="N351" s="145"/>
      <c r="O351" s="145"/>
      <c r="P351" s="12"/>
    </row>
    <row r="352" spans="1:16" x14ac:dyDescent="0.25">
      <c r="A352" s="12"/>
      <c r="B352" s="28"/>
      <c r="C352" s="12"/>
      <c r="D352" s="28"/>
      <c r="E352" s="12"/>
      <c r="F352" s="28"/>
      <c r="G352" s="12"/>
      <c r="H352" s="12"/>
      <c r="I352" s="12"/>
      <c r="J352" s="12"/>
      <c r="K352" s="12"/>
      <c r="M352" s="144"/>
      <c r="N352" s="145"/>
      <c r="O352" s="145"/>
      <c r="P352" s="12"/>
    </row>
    <row r="353" spans="1:16" x14ac:dyDescent="0.25">
      <c r="A353" s="12"/>
      <c r="B353" s="28"/>
      <c r="C353" s="12"/>
      <c r="D353" s="28"/>
      <c r="E353" s="12"/>
      <c r="F353" s="28"/>
      <c r="G353" s="12"/>
      <c r="H353" s="12"/>
      <c r="I353" s="12"/>
      <c r="J353" s="12"/>
      <c r="K353" s="12"/>
      <c r="M353" s="144"/>
      <c r="N353" s="145"/>
      <c r="O353" s="145"/>
      <c r="P353" s="12"/>
    </row>
    <row r="354" spans="1:16" x14ac:dyDescent="0.25">
      <c r="A354" s="12"/>
      <c r="B354" s="28"/>
      <c r="C354" s="12"/>
      <c r="D354" s="28"/>
      <c r="E354" s="12"/>
      <c r="F354" s="28"/>
      <c r="G354" s="12"/>
      <c r="H354" s="12"/>
      <c r="I354" s="12"/>
      <c r="J354" s="12"/>
      <c r="K354" s="12"/>
      <c r="M354" s="144"/>
      <c r="N354" s="145"/>
      <c r="O354" s="145"/>
      <c r="P354" s="12"/>
    </row>
    <row r="355" spans="1:16" x14ac:dyDescent="0.25">
      <c r="A355" s="12"/>
      <c r="B355" s="28"/>
      <c r="C355" s="12"/>
      <c r="D355" s="28"/>
      <c r="E355" s="12"/>
      <c r="F355" s="28"/>
      <c r="G355" s="12"/>
      <c r="H355" s="12"/>
      <c r="I355" s="12"/>
      <c r="J355" s="12"/>
      <c r="K355" s="12"/>
      <c r="M355" s="144"/>
      <c r="N355" s="145"/>
      <c r="O355" s="145"/>
      <c r="P355" s="12"/>
    </row>
    <row r="356" spans="1:16" x14ac:dyDescent="0.25">
      <c r="A356" s="12"/>
      <c r="B356" s="28"/>
      <c r="C356" s="12"/>
      <c r="D356" s="28"/>
      <c r="E356" s="12"/>
      <c r="F356" s="28"/>
      <c r="G356" s="12"/>
      <c r="H356" s="12"/>
      <c r="I356" s="12"/>
      <c r="J356" s="12"/>
      <c r="K356" s="12"/>
      <c r="M356" s="144"/>
      <c r="N356" s="145"/>
      <c r="O356" s="145"/>
      <c r="P356" s="12"/>
    </row>
    <row r="357" spans="1:16" x14ac:dyDescent="0.25">
      <c r="A357" s="12"/>
      <c r="B357" s="28"/>
      <c r="C357" s="12"/>
      <c r="D357" s="28"/>
      <c r="E357" s="12"/>
      <c r="F357" s="28"/>
      <c r="G357" s="12"/>
      <c r="H357" s="12"/>
      <c r="I357" s="12"/>
      <c r="J357" s="12"/>
      <c r="K357" s="12"/>
      <c r="M357" s="144"/>
      <c r="N357" s="145"/>
      <c r="O357" s="145"/>
      <c r="P357" s="12"/>
    </row>
    <row r="358" spans="1:16" x14ac:dyDescent="0.25">
      <c r="A358" s="12"/>
      <c r="B358" s="28"/>
      <c r="C358" s="12"/>
      <c r="D358" s="28"/>
      <c r="E358" s="12"/>
      <c r="F358" s="28"/>
      <c r="G358" s="12"/>
      <c r="H358" s="12"/>
      <c r="I358" s="12"/>
      <c r="J358" s="12"/>
      <c r="K358" s="12"/>
      <c r="M358" s="144"/>
      <c r="N358" s="145"/>
      <c r="O358" s="145"/>
      <c r="P358" s="12"/>
    </row>
    <row r="359" spans="1:16" x14ac:dyDescent="0.25">
      <c r="A359" s="12"/>
      <c r="B359" s="28"/>
      <c r="C359" s="12"/>
      <c r="D359" s="28"/>
      <c r="E359" s="12"/>
      <c r="F359" s="28"/>
      <c r="G359" s="12"/>
      <c r="H359" s="12"/>
      <c r="I359" s="12"/>
      <c r="J359" s="12"/>
      <c r="K359" s="12"/>
      <c r="M359" s="144"/>
      <c r="N359" s="145"/>
      <c r="O359" s="145"/>
      <c r="P359" s="12"/>
    </row>
    <row r="360" spans="1:16" x14ac:dyDescent="0.25">
      <c r="A360" s="12"/>
      <c r="B360" s="28"/>
      <c r="C360" s="12"/>
      <c r="D360" s="28"/>
      <c r="E360" s="12"/>
      <c r="F360" s="28"/>
      <c r="G360" s="12"/>
      <c r="H360" s="12"/>
      <c r="I360" s="12"/>
      <c r="J360" s="12"/>
      <c r="K360" s="12"/>
      <c r="M360" s="144"/>
      <c r="N360" s="145"/>
      <c r="O360" s="145"/>
      <c r="P360" s="12"/>
    </row>
    <row r="361" spans="1:16" x14ac:dyDescent="0.25">
      <c r="A361" s="12"/>
      <c r="B361" s="28"/>
      <c r="C361" s="12"/>
      <c r="D361" s="28"/>
      <c r="E361" s="12"/>
      <c r="F361" s="28"/>
      <c r="G361" s="12"/>
      <c r="H361" s="12"/>
      <c r="I361" s="12"/>
      <c r="J361" s="12"/>
      <c r="K361" s="12"/>
      <c r="M361" s="144"/>
      <c r="N361" s="145"/>
      <c r="O361" s="145"/>
      <c r="P361" s="12"/>
    </row>
    <row r="362" spans="1:16" x14ac:dyDescent="0.25">
      <c r="A362" s="12"/>
      <c r="B362" s="28"/>
      <c r="C362" s="12"/>
      <c r="D362" s="28"/>
      <c r="E362" s="12"/>
      <c r="F362" s="28"/>
      <c r="G362" s="12"/>
      <c r="H362" s="12"/>
      <c r="I362" s="12"/>
      <c r="J362" s="12"/>
      <c r="K362" s="12"/>
      <c r="M362" s="144"/>
      <c r="N362" s="145"/>
      <c r="O362" s="145"/>
      <c r="P362" s="12"/>
    </row>
    <row r="363" spans="1:16" x14ac:dyDescent="0.25">
      <c r="A363" s="12"/>
      <c r="B363" s="28"/>
      <c r="C363" s="12"/>
      <c r="D363" s="28"/>
      <c r="E363" s="12"/>
      <c r="F363" s="28"/>
      <c r="G363" s="12"/>
      <c r="H363" s="12"/>
      <c r="I363" s="12"/>
      <c r="J363" s="12"/>
      <c r="K363" s="12"/>
      <c r="M363" s="144"/>
      <c r="N363" s="145"/>
      <c r="O363" s="145"/>
      <c r="P363" s="12"/>
    </row>
    <row r="364" spans="1:16" x14ac:dyDescent="0.25">
      <c r="A364" s="12"/>
      <c r="B364" s="28"/>
      <c r="C364" s="12"/>
      <c r="D364" s="28"/>
      <c r="E364" s="12"/>
      <c r="F364" s="28"/>
      <c r="G364" s="12"/>
      <c r="H364" s="12"/>
      <c r="I364" s="12"/>
      <c r="J364" s="12"/>
      <c r="K364" s="12"/>
      <c r="M364" s="144"/>
      <c r="N364" s="145"/>
      <c r="O364" s="145"/>
      <c r="P364" s="12"/>
    </row>
    <row r="365" spans="1:16" x14ac:dyDescent="0.25">
      <c r="A365" s="12"/>
      <c r="B365" s="28"/>
      <c r="C365" s="12"/>
      <c r="D365" s="28"/>
      <c r="E365" s="12"/>
      <c r="F365" s="28"/>
      <c r="G365" s="12"/>
      <c r="H365" s="12"/>
      <c r="I365" s="12"/>
      <c r="J365" s="12"/>
      <c r="K365" s="12"/>
      <c r="M365" s="144"/>
      <c r="N365" s="145"/>
      <c r="O365" s="145"/>
      <c r="P365" s="12"/>
    </row>
    <row r="366" spans="1:16" x14ac:dyDescent="0.25">
      <c r="A366" s="12"/>
      <c r="B366" s="28"/>
      <c r="C366" s="12"/>
      <c r="D366" s="28"/>
      <c r="E366" s="12"/>
      <c r="F366" s="28"/>
      <c r="G366" s="12"/>
      <c r="H366" s="12"/>
      <c r="I366" s="12"/>
      <c r="J366" s="12"/>
      <c r="K366" s="12"/>
      <c r="M366" s="144"/>
      <c r="N366" s="145"/>
      <c r="O366" s="145"/>
      <c r="P366" s="12"/>
    </row>
    <row r="367" spans="1:16" x14ac:dyDescent="0.25">
      <c r="A367" s="12"/>
      <c r="B367" s="28"/>
      <c r="C367" s="12"/>
      <c r="D367" s="28"/>
      <c r="E367" s="12"/>
      <c r="F367" s="28"/>
      <c r="G367" s="12"/>
      <c r="H367" s="12"/>
      <c r="I367" s="12"/>
      <c r="J367" s="12"/>
      <c r="K367" s="12"/>
      <c r="M367" s="144"/>
      <c r="N367" s="145"/>
      <c r="O367" s="145"/>
      <c r="P367" s="12"/>
    </row>
    <row r="368" spans="1:16" x14ac:dyDescent="0.25">
      <c r="A368" s="12"/>
      <c r="B368" s="28"/>
      <c r="C368" s="12"/>
      <c r="D368" s="28"/>
      <c r="E368" s="12"/>
      <c r="F368" s="28"/>
      <c r="G368" s="12"/>
      <c r="H368" s="12"/>
      <c r="I368" s="12"/>
      <c r="J368" s="12"/>
      <c r="K368" s="12"/>
      <c r="M368" s="144"/>
      <c r="N368" s="145"/>
      <c r="O368" s="145"/>
      <c r="P368" s="12"/>
    </row>
    <row r="369" spans="1:16" x14ac:dyDescent="0.25">
      <c r="A369" s="12"/>
      <c r="B369" s="28"/>
      <c r="C369" s="12"/>
      <c r="D369" s="28"/>
      <c r="E369" s="12"/>
      <c r="F369" s="28"/>
      <c r="G369" s="12"/>
      <c r="H369" s="12"/>
      <c r="I369" s="12"/>
      <c r="J369" s="12"/>
      <c r="K369" s="12"/>
      <c r="M369" s="144"/>
      <c r="N369" s="145"/>
      <c r="O369" s="145"/>
      <c r="P369" s="12"/>
    </row>
    <row r="370" spans="1:16" x14ac:dyDescent="0.25">
      <c r="A370" s="12"/>
      <c r="B370" s="28"/>
      <c r="C370" s="12"/>
      <c r="D370" s="28"/>
      <c r="E370" s="12"/>
      <c r="F370" s="28"/>
      <c r="G370" s="12"/>
      <c r="H370" s="12"/>
      <c r="I370" s="12"/>
      <c r="J370" s="12"/>
      <c r="K370" s="12"/>
      <c r="M370" s="144"/>
      <c r="N370" s="145"/>
      <c r="O370" s="145"/>
      <c r="P370" s="12"/>
    </row>
    <row r="371" spans="1:16" x14ac:dyDescent="0.25">
      <c r="A371" s="12"/>
      <c r="B371" s="28"/>
      <c r="C371" s="12"/>
      <c r="D371" s="28"/>
      <c r="E371" s="12"/>
      <c r="F371" s="28"/>
      <c r="G371" s="12"/>
      <c r="H371" s="12"/>
      <c r="I371" s="12"/>
      <c r="J371" s="12"/>
      <c r="K371" s="12"/>
      <c r="M371" s="144"/>
      <c r="N371" s="145"/>
      <c r="O371" s="145"/>
      <c r="P371" s="12"/>
    </row>
    <row r="372" spans="1:16" x14ac:dyDescent="0.25">
      <c r="A372" s="12"/>
      <c r="B372" s="28"/>
      <c r="C372" s="12"/>
      <c r="D372" s="28"/>
      <c r="E372" s="12"/>
      <c r="F372" s="28"/>
      <c r="G372" s="12"/>
      <c r="H372" s="12"/>
      <c r="I372" s="12"/>
      <c r="J372" s="12"/>
      <c r="K372" s="12"/>
      <c r="M372" s="144"/>
      <c r="N372" s="145"/>
      <c r="O372" s="145"/>
      <c r="P372" s="12"/>
    </row>
    <row r="373" spans="1:16" x14ac:dyDescent="0.25">
      <c r="A373" s="12"/>
      <c r="B373" s="28"/>
      <c r="C373" s="12"/>
      <c r="D373" s="28"/>
      <c r="E373" s="12"/>
      <c r="F373" s="28"/>
      <c r="G373" s="12"/>
      <c r="H373" s="12"/>
      <c r="I373" s="12"/>
      <c r="J373" s="12"/>
      <c r="K373" s="12"/>
      <c r="M373" s="144"/>
      <c r="N373" s="145"/>
      <c r="O373" s="145"/>
      <c r="P373" s="12"/>
    </row>
    <row r="374" spans="1:16" x14ac:dyDescent="0.25">
      <c r="A374" s="12"/>
      <c r="B374" s="28"/>
      <c r="C374" s="12"/>
      <c r="D374" s="28"/>
      <c r="E374" s="12"/>
      <c r="F374" s="28"/>
      <c r="G374" s="12"/>
      <c r="H374" s="12"/>
      <c r="I374" s="12"/>
      <c r="J374" s="12"/>
      <c r="K374" s="12"/>
      <c r="M374" s="144"/>
      <c r="N374" s="145"/>
      <c r="O374" s="145"/>
      <c r="P374" s="12"/>
    </row>
    <row r="375" spans="1:16" x14ac:dyDescent="0.25">
      <c r="A375" s="12"/>
      <c r="B375" s="28"/>
      <c r="C375" s="12"/>
      <c r="D375" s="28"/>
      <c r="E375" s="12"/>
      <c r="F375" s="28"/>
      <c r="G375" s="12"/>
      <c r="H375" s="12"/>
      <c r="I375" s="12"/>
      <c r="J375" s="12"/>
      <c r="K375" s="12"/>
      <c r="M375" s="144"/>
      <c r="N375" s="145"/>
      <c r="O375" s="145"/>
      <c r="P375" s="12"/>
    </row>
    <row r="376" spans="1:16" x14ac:dyDescent="0.25">
      <c r="A376" s="12"/>
      <c r="B376" s="28"/>
      <c r="C376" s="12"/>
      <c r="D376" s="28"/>
      <c r="E376" s="12"/>
      <c r="F376" s="28"/>
      <c r="G376" s="12"/>
      <c r="H376" s="12"/>
      <c r="I376" s="12"/>
      <c r="J376" s="12"/>
      <c r="K376" s="12"/>
      <c r="M376" s="144"/>
      <c r="N376" s="145"/>
      <c r="O376" s="145"/>
      <c r="P376" s="12"/>
    </row>
    <row r="377" spans="1:16" x14ac:dyDescent="0.25">
      <c r="A377" s="12"/>
      <c r="B377" s="28"/>
      <c r="C377" s="12"/>
      <c r="D377" s="28"/>
      <c r="E377" s="12"/>
      <c r="F377" s="28"/>
      <c r="G377" s="12"/>
      <c r="H377" s="12"/>
      <c r="I377" s="12"/>
      <c r="J377" s="12"/>
      <c r="K377" s="12"/>
      <c r="M377" s="144"/>
      <c r="N377" s="145"/>
      <c r="O377" s="145"/>
      <c r="P377" s="12"/>
    </row>
    <row r="378" spans="1:16" x14ac:dyDescent="0.25">
      <c r="A378" s="12"/>
      <c r="B378" s="28"/>
      <c r="C378" s="12"/>
      <c r="D378" s="28"/>
      <c r="E378" s="12"/>
      <c r="F378" s="28"/>
      <c r="G378" s="12"/>
      <c r="H378" s="12"/>
      <c r="I378" s="12"/>
      <c r="J378" s="12"/>
      <c r="K378" s="12"/>
      <c r="M378" s="144"/>
      <c r="N378" s="145"/>
      <c r="O378" s="145"/>
      <c r="P378" s="12"/>
    </row>
    <row r="379" spans="1:16" x14ac:dyDescent="0.25">
      <c r="A379" s="12"/>
      <c r="B379" s="28"/>
      <c r="C379" s="12"/>
      <c r="D379" s="28"/>
      <c r="E379" s="12"/>
      <c r="F379" s="28"/>
      <c r="G379" s="12"/>
      <c r="H379" s="12"/>
      <c r="I379" s="12"/>
      <c r="J379" s="12"/>
      <c r="K379" s="12"/>
      <c r="M379" s="144"/>
      <c r="N379" s="145"/>
      <c r="O379" s="145"/>
      <c r="P379" s="12"/>
    </row>
    <row r="380" spans="1:16" x14ac:dyDescent="0.25">
      <c r="A380" s="12"/>
      <c r="B380" s="28"/>
      <c r="C380" s="12"/>
      <c r="D380" s="28"/>
      <c r="E380" s="12"/>
      <c r="F380" s="28"/>
      <c r="G380" s="12"/>
      <c r="H380" s="12"/>
      <c r="I380" s="12"/>
      <c r="J380" s="12"/>
      <c r="K380" s="12"/>
      <c r="M380" s="144"/>
      <c r="N380" s="145"/>
      <c r="O380" s="145"/>
      <c r="P380" s="12"/>
    </row>
    <row r="381" spans="1:16" x14ac:dyDescent="0.25">
      <c r="A381" s="12"/>
      <c r="B381" s="28"/>
      <c r="C381" s="12"/>
      <c r="D381" s="28"/>
      <c r="E381" s="12"/>
      <c r="F381" s="28"/>
      <c r="G381" s="12"/>
      <c r="H381" s="12"/>
      <c r="I381" s="12"/>
      <c r="J381" s="12"/>
      <c r="K381" s="12"/>
      <c r="M381" s="144"/>
      <c r="N381" s="145"/>
      <c r="O381" s="145"/>
      <c r="P381" s="12"/>
    </row>
    <row r="382" spans="1:16" x14ac:dyDescent="0.25">
      <c r="A382" s="12"/>
      <c r="B382" s="28"/>
      <c r="C382" s="12"/>
      <c r="D382" s="28"/>
      <c r="E382" s="12"/>
      <c r="F382" s="28"/>
      <c r="G382" s="12"/>
      <c r="H382" s="12"/>
      <c r="I382" s="12"/>
      <c r="J382" s="12"/>
      <c r="K382" s="12"/>
      <c r="M382" s="144"/>
      <c r="N382" s="145"/>
      <c r="O382" s="145"/>
      <c r="P382" s="12"/>
    </row>
    <row r="383" spans="1:16" x14ac:dyDescent="0.25">
      <c r="A383" s="12"/>
      <c r="B383" s="28"/>
      <c r="C383" s="12"/>
      <c r="D383" s="28"/>
      <c r="E383" s="12"/>
      <c r="F383" s="28"/>
      <c r="G383" s="12"/>
      <c r="H383" s="12"/>
      <c r="I383" s="12"/>
      <c r="J383" s="12"/>
      <c r="K383" s="12"/>
      <c r="M383" s="144"/>
      <c r="N383" s="145"/>
      <c r="O383" s="145"/>
      <c r="P383" s="12"/>
    </row>
    <row r="384" spans="1:16" x14ac:dyDescent="0.25">
      <c r="A384" s="12"/>
      <c r="B384" s="28"/>
      <c r="C384" s="12"/>
      <c r="D384" s="28"/>
      <c r="E384" s="12"/>
      <c r="F384" s="28"/>
      <c r="G384" s="12"/>
      <c r="H384" s="12"/>
      <c r="I384" s="12"/>
      <c r="J384" s="12"/>
      <c r="K384" s="12"/>
      <c r="M384" s="144"/>
      <c r="N384" s="145"/>
      <c r="O384" s="145"/>
      <c r="P384" s="12"/>
    </row>
    <row r="385" spans="1:16" x14ac:dyDescent="0.25">
      <c r="A385" s="12"/>
      <c r="B385" s="28"/>
      <c r="C385" s="12"/>
      <c r="D385" s="28"/>
      <c r="E385" s="12"/>
      <c r="F385" s="28"/>
      <c r="G385" s="12"/>
      <c r="H385" s="12"/>
      <c r="I385" s="12"/>
      <c r="J385" s="12"/>
      <c r="K385" s="12"/>
      <c r="M385" s="144"/>
      <c r="N385" s="145"/>
      <c r="O385" s="145"/>
      <c r="P385" s="12"/>
    </row>
    <row r="386" spans="1:16" x14ac:dyDescent="0.25">
      <c r="A386" s="12"/>
      <c r="B386" s="28"/>
      <c r="C386" s="12"/>
      <c r="D386" s="28"/>
      <c r="E386" s="12"/>
      <c r="F386" s="28"/>
      <c r="G386" s="12"/>
      <c r="H386" s="12"/>
      <c r="I386" s="12"/>
      <c r="J386" s="12"/>
      <c r="K386" s="12"/>
      <c r="M386" s="144"/>
      <c r="N386" s="145"/>
      <c r="O386" s="145"/>
      <c r="P386" s="12"/>
    </row>
    <row r="387" spans="1:16" x14ac:dyDescent="0.25">
      <c r="A387" s="12"/>
      <c r="B387" s="28"/>
      <c r="C387" s="12"/>
      <c r="D387" s="28"/>
      <c r="E387" s="12"/>
      <c r="F387" s="28"/>
      <c r="G387" s="12"/>
      <c r="H387" s="12"/>
      <c r="I387" s="12"/>
      <c r="J387" s="12"/>
      <c r="K387" s="12"/>
      <c r="M387" s="144"/>
      <c r="N387" s="145"/>
      <c r="O387" s="145"/>
      <c r="P387" s="12"/>
    </row>
    <row r="388" spans="1:16" x14ac:dyDescent="0.25">
      <c r="A388" s="12"/>
      <c r="B388" s="28"/>
      <c r="C388" s="12"/>
      <c r="D388" s="28"/>
      <c r="E388" s="12"/>
      <c r="F388" s="28"/>
      <c r="G388" s="12"/>
      <c r="H388" s="12"/>
      <c r="I388" s="12"/>
      <c r="J388" s="12"/>
      <c r="K388" s="12"/>
      <c r="M388" s="144"/>
      <c r="N388" s="145"/>
      <c r="O388" s="145"/>
      <c r="P388" s="12"/>
    </row>
    <row r="389" spans="1:16" x14ac:dyDescent="0.25">
      <c r="A389" s="12"/>
      <c r="B389" s="28"/>
      <c r="C389" s="12"/>
      <c r="D389" s="28"/>
      <c r="E389" s="12"/>
      <c r="F389" s="28"/>
      <c r="G389" s="12"/>
      <c r="H389" s="12"/>
      <c r="I389" s="12"/>
      <c r="J389" s="12"/>
      <c r="K389" s="12"/>
      <c r="M389" s="144"/>
      <c r="N389" s="145"/>
      <c r="O389" s="145"/>
      <c r="P389" s="12"/>
    </row>
    <row r="390" spans="1:16" x14ac:dyDescent="0.25">
      <c r="A390" s="12"/>
      <c r="B390" s="28"/>
      <c r="C390" s="12"/>
      <c r="D390" s="28"/>
      <c r="E390" s="12"/>
      <c r="F390" s="28"/>
      <c r="G390" s="12"/>
      <c r="H390" s="12"/>
      <c r="I390" s="12"/>
      <c r="J390" s="12"/>
      <c r="K390" s="12"/>
      <c r="M390" s="144"/>
      <c r="N390" s="145"/>
      <c r="O390" s="145"/>
      <c r="P390" s="12"/>
    </row>
    <row r="391" spans="1:16" x14ac:dyDescent="0.25">
      <c r="A391" s="12"/>
      <c r="B391" s="28"/>
      <c r="C391" s="12"/>
      <c r="D391" s="28"/>
      <c r="E391" s="12"/>
      <c r="F391" s="28"/>
      <c r="G391" s="12"/>
      <c r="H391" s="12"/>
      <c r="I391" s="12"/>
      <c r="J391" s="12"/>
      <c r="K391" s="12"/>
      <c r="M391" s="144"/>
      <c r="N391" s="145"/>
      <c r="O391" s="145"/>
      <c r="P391" s="12"/>
    </row>
    <row r="392" spans="1:16" x14ac:dyDescent="0.25">
      <c r="A392" s="12"/>
      <c r="B392" s="28"/>
      <c r="C392" s="12"/>
      <c r="D392" s="28"/>
      <c r="E392" s="12"/>
      <c r="F392" s="28"/>
      <c r="G392" s="12"/>
      <c r="H392" s="12"/>
      <c r="I392" s="12"/>
      <c r="J392" s="12"/>
      <c r="K392" s="12"/>
      <c r="M392" s="144"/>
      <c r="N392" s="145"/>
      <c r="O392" s="145"/>
      <c r="P392" s="12"/>
    </row>
    <row r="393" spans="1:16" x14ac:dyDescent="0.25">
      <c r="A393" s="12"/>
      <c r="B393" s="28"/>
      <c r="C393" s="12"/>
      <c r="D393" s="28"/>
      <c r="E393" s="12"/>
      <c r="F393" s="28"/>
      <c r="G393" s="12"/>
      <c r="H393" s="12"/>
      <c r="I393" s="12"/>
      <c r="J393" s="12"/>
      <c r="K393" s="12"/>
      <c r="M393" s="144"/>
      <c r="N393" s="145"/>
      <c r="O393" s="145"/>
      <c r="P393" s="12"/>
    </row>
    <row r="394" spans="1:16" x14ac:dyDescent="0.25">
      <c r="A394" s="12"/>
      <c r="B394" s="28"/>
      <c r="C394" s="12"/>
      <c r="D394" s="28"/>
      <c r="E394" s="12"/>
      <c r="F394" s="28"/>
      <c r="G394" s="12"/>
      <c r="H394" s="12"/>
      <c r="I394" s="12"/>
      <c r="J394" s="12"/>
      <c r="K394" s="12"/>
      <c r="M394" s="144"/>
      <c r="N394" s="145"/>
      <c r="O394" s="145"/>
      <c r="P394" s="12"/>
    </row>
    <row r="395" spans="1:16" x14ac:dyDescent="0.25">
      <c r="A395" s="12"/>
      <c r="B395" s="28"/>
      <c r="C395" s="12"/>
      <c r="D395" s="28"/>
      <c r="E395" s="12"/>
      <c r="F395" s="28"/>
      <c r="G395" s="12"/>
      <c r="H395" s="12"/>
      <c r="I395" s="12"/>
      <c r="J395" s="12"/>
      <c r="K395" s="12"/>
      <c r="M395" s="144"/>
      <c r="N395" s="145"/>
      <c r="O395" s="145"/>
      <c r="P395" s="12"/>
    </row>
    <row r="396" spans="1:16" x14ac:dyDescent="0.25">
      <c r="A396" s="12"/>
      <c r="B396" s="28"/>
      <c r="C396" s="12"/>
      <c r="D396" s="28"/>
      <c r="E396" s="12"/>
      <c r="F396" s="28"/>
      <c r="G396" s="12"/>
      <c r="H396" s="12"/>
      <c r="I396" s="12"/>
      <c r="J396" s="12"/>
      <c r="K396" s="12"/>
      <c r="M396" s="144"/>
      <c r="N396" s="145"/>
      <c r="O396" s="145"/>
      <c r="P396" s="12"/>
    </row>
    <row r="397" spans="1:16" x14ac:dyDescent="0.25">
      <c r="A397" s="12"/>
      <c r="B397" s="28"/>
      <c r="C397" s="12"/>
      <c r="D397" s="28"/>
      <c r="E397" s="12"/>
      <c r="F397" s="28"/>
      <c r="G397" s="12"/>
      <c r="H397" s="12"/>
      <c r="I397" s="12"/>
      <c r="J397" s="12"/>
      <c r="K397" s="12"/>
      <c r="M397" s="144"/>
      <c r="N397" s="145"/>
      <c r="O397" s="145"/>
      <c r="P397" s="12"/>
    </row>
    <row r="398" spans="1:16" x14ac:dyDescent="0.25">
      <c r="A398" s="12"/>
      <c r="B398" s="28"/>
      <c r="C398" s="12"/>
      <c r="D398" s="28"/>
      <c r="E398" s="12"/>
      <c r="F398" s="28"/>
      <c r="G398" s="12"/>
      <c r="H398" s="12"/>
      <c r="I398" s="12"/>
      <c r="J398" s="12"/>
      <c r="K398" s="12"/>
      <c r="M398" s="144"/>
      <c r="N398" s="145"/>
      <c r="O398" s="145"/>
      <c r="P398" s="12"/>
    </row>
    <row r="399" spans="1:16" x14ac:dyDescent="0.25">
      <c r="A399" s="12"/>
      <c r="B399" s="28"/>
      <c r="C399" s="12"/>
      <c r="D399" s="28"/>
      <c r="E399" s="12"/>
      <c r="F399" s="28"/>
      <c r="G399" s="12"/>
      <c r="H399" s="12"/>
      <c r="I399" s="12"/>
      <c r="J399" s="12"/>
      <c r="K399" s="12"/>
      <c r="M399" s="144"/>
      <c r="N399" s="145"/>
      <c r="O399" s="145"/>
      <c r="P399" s="12"/>
    </row>
    <row r="400" spans="1:16" x14ac:dyDescent="0.25">
      <c r="A400" s="12"/>
      <c r="B400" s="28"/>
      <c r="C400" s="12"/>
      <c r="D400" s="28"/>
      <c r="E400" s="12"/>
      <c r="F400" s="28"/>
      <c r="G400" s="12"/>
      <c r="H400" s="12"/>
      <c r="I400" s="12"/>
      <c r="J400" s="12"/>
      <c r="K400" s="12"/>
      <c r="M400" s="144"/>
      <c r="N400" s="145"/>
      <c r="O400" s="145"/>
      <c r="P400" s="12"/>
    </row>
    <row r="401" spans="1:16" x14ac:dyDescent="0.25">
      <c r="A401" s="12"/>
      <c r="B401" s="28"/>
      <c r="C401" s="12"/>
      <c r="D401" s="28"/>
      <c r="E401" s="12"/>
      <c r="F401" s="28"/>
      <c r="G401" s="12"/>
      <c r="H401" s="12"/>
      <c r="I401" s="12"/>
      <c r="J401" s="12"/>
      <c r="K401" s="12"/>
      <c r="M401" s="144"/>
      <c r="N401" s="145"/>
      <c r="O401" s="145"/>
      <c r="P401" s="12"/>
    </row>
    <row r="402" spans="1:16" x14ac:dyDescent="0.25">
      <c r="A402" s="12"/>
      <c r="B402" s="28"/>
      <c r="C402" s="12"/>
      <c r="D402" s="28"/>
      <c r="E402" s="12"/>
      <c r="F402" s="28"/>
      <c r="G402" s="12"/>
      <c r="H402" s="12"/>
      <c r="I402" s="12"/>
      <c r="J402" s="12"/>
      <c r="K402" s="12"/>
      <c r="M402" s="144"/>
      <c r="N402" s="145"/>
      <c r="O402" s="145"/>
      <c r="P402" s="12"/>
    </row>
    <row r="403" spans="1:16" x14ac:dyDescent="0.25">
      <c r="A403" s="12"/>
      <c r="B403" s="28"/>
      <c r="C403" s="12"/>
      <c r="D403" s="28"/>
      <c r="E403" s="12"/>
      <c r="F403" s="28"/>
      <c r="G403" s="12"/>
      <c r="H403" s="12"/>
      <c r="I403" s="12"/>
      <c r="J403" s="12"/>
      <c r="K403" s="12"/>
      <c r="M403" s="144"/>
      <c r="N403" s="145"/>
      <c r="O403" s="145"/>
      <c r="P403" s="12"/>
    </row>
    <row r="404" spans="1:16" x14ac:dyDescent="0.25">
      <c r="A404" s="12"/>
      <c r="B404" s="28"/>
      <c r="C404" s="12"/>
      <c r="D404" s="28"/>
      <c r="E404" s="12"/>
      <c r="F404" s="28"/>
      <c r="G404" s="12"/>
      <c r="H404" s="12"/>
      <c r="I404" s="12"/>
      <c r="J404" s="12"/>
      <c r="K404" s="12"/>
      <c r="M404" s="144"/>
      <c r="N404" s="145"/>
      <c r="O404" s="145"/>
      <c r="P404" s="12"/>
    </row>
    <row r="405" spans="1:16" x14ac:dyDescent="0.25">
      <c r="A405" s="12"/>
      <c r="B405" s="28"/>
      <c r="C405" s="12"/>
      <c r="D405" s="28"/>
      <c r="E405" s="12"/>
      <c r="F405" s="28"/>
      <c r="G405" s="12"/>
      <c r="H405" s="12"/>
      <c r="I405" s="12"/>
      <c r="J405" s="12"/>
      <c r="K405" s="12"/>
      <c r="M405" s="144"/>
      <c r="N405" s="145"/>
      <c r="O405" s="145"/>
      <c r="P405" s="12"/>
    </row>
    <row r="406" spans="1:16" x14ac:dyDescent="0.25">
      <c r="A406" s="12"/>
      <c r="B406" s="28"/>
      <c r="C406" s="12"/>
      <c r="D406" s="28"/>
      <c r="E406" s="12"/>
      <c r="F406" s="28"/>
      <c r="G406" s="12"/>
      <c r="H406" s="12"/>
      <c r="I406" s="12"/>
      <c r="J406" s="12"/>
      <c r="K406" s="12"/>
      <c r="M406" s="144"/>
      <c r="N406" s="145"/>
      <c r="O406" s="145"/>
      <c r="P406" s="12"/>
    </row>
    <row r="407" spans="1:16" x14ac:dyDescent="0.25">
      <c r="A407" s="12"/>
      <c r="B407" s="28"/>
      <c r="C407" s="12"/>
      <c r="D407" s="28"/>
      <c r="E407" s="12"/>
      <c r="F407" s="28"/>
      <c r="G407" s="12"/>
      <c r="H407" s="12"/>
      <c r="I407" s="12"/>
      <c r="J407" s="12"/>
      <c r="K407" s="12"/>
      <c r="M407" s="144"/>
      <c r="N407" s="145"/>
      <c r="O407" s="145"/>
      <c r="P407" s="12"/>
    </row>
    <row r="408" spans="1:16" x14ac:dyDescent="0.25">
      <c r="A408" s="12"/>
      <c r="B408" s="28"/>
      <c r="C408" s="12"/>
      <c r="D408" s="28"/>
      <c r="E408" s="12"/>
      <c r="F408" s="28"/>
      <c r="G408" s="12"/>
      <c r="H408" s="12"/>
      <c r="I408" s="12"/>
      <c r="J408" s="12"/>
      <c r="K408" s="12"/>
      <c r="M408" s="144"/>
      <c r="N408" s="145"/>
      <c r="O408" s="145"/>
      <c r="P408" s="12"/>
    </row>
    <row r="409" spans="1:16" x14ac:dyDescent="0.25">
      <c r="A409" s="12"/>
      <c r="B409" s="28"/>
      <c r="C409" s="12"/>
      <c r="D409" s="28"/>
      <c r="E409" s="12"/>
      <c r="F409" s="28"/>
      <c r="G409" s="12"/>
      <c r="H409" s="12"/>
      <c r="I409" s="12"/>
      <c r="J409" s="12"/>
      <c r="K409" s="12"/>
      <c r="M409" s="144"/>
      <c r="N409" s="145"/>
      <c r="O409" s="145"/>
      <c r="P409" s="12"/>
    </row>
    <row r="410" spans="1:16" x14ac:dyDescent="0.25">
      <c r="A410" s="12"/>
      <c r="B410" s="28"/>
      <c r="C410" s="12"/>
      <c r="D410" s="28"/>
      <c r="E410" s="12"/>
      <c r="F410" s="28"/>
      <c r="G410" s="12"/>
      <c r="H410" s="12"/>
      <c r="I410" s="12"/>
      <c r="J410" s="12"/>
      <c r="K410" s="12"/>
      <c r="M410" s="144"/>
      <c r="N410" s="145"/>
      <c r="O410" s="145"/>
      <c r="P410" s="12"/>
    </row>
    <row r="411" spans="1:16" x14ac:dyDescent="0.25">
      <c r="A411" s="12"/>
      <c r="B411" s="28"/>
      <c r="C411" s="12"/>
      <c r="D411" s="28"/>
      <c r="E411" s="12"/>
      <c r="F411" s="28"/>
      <c r="G411" s="12"/>
      <c r="H411" s="12"/>
      <c r="I411" s="12"/>
      <c r="J411" s="12"/>
      <c r="K411" s="12"/>
      <c r="M411" s="144"/>
      <c r="N411" s="145"/>
      <c r="O411" s="145"/>
      <c r="P411" s="12"/>
    </row>
    <row r="412" spans="1:16" x14ac:dyDescent="0.25">
      <c r="A412" s="12"/>
      <c r="B412" s="28"/>
      <c r="C412" s="12"/>
      <c r="D412" s="28"/>
      <c r="E412" s="12"/>
      <c r="F412" s="28"/>
      <c r="G412" s="12"/>
      <c r="H412" s="12"/>
      <c r="I412" s="12"/>
      <c r="J412" s="12"/>
      <c r="K412" s="12"/>
      <c r="M412" s="144"/>
      <c r="N412" s="145"/>
      <c r="O412" s="145"/>
      <c r="P412" s="12"/>
    </row>
    <row r="413" spans="1:16" x14ac:dyDescent="0.25">
      <c r="A413" s="12"/>
      <c r="B413" s="28"/>
      <c r="C413" s="12"/>
      <c r="D413" s="28"/>
      <c r="E413" s="12"/>
      <c r="F413" s="28"/>
      <c r="G413" s="12"/>
      <c r="H413" s="12"/>
      <c r="I413" s="12"/>
      <c r="J413" s="12"/>
      <c r="K413" s="12"/>
      <c r="M413" s="144"/>
      <c r="N413" s="145"/>
      <c r="O413" s="145"/>
      <c r="P413" s="12"/>
    </row>
    <row r="414" spans="1:16" x14ac:dyDescent="0.25">
      <c r="A414" s="12"/>
      <c r="B414" s="28"/>
      <c r="C414" s="12"/>
      <c r="D414" s="28"/>
      <c r="E414" s="12"/>
      <c r="F414" s="28"/>
      <c r="G414" s="12"/>
      <c r="H414" s="12"/>
      <c r="I414" s="12"/>
      <c r="J414" s="12"/>
      <c r="K414" s="12"/>
      <c r="M414" s="144"/>
      <c r="N414" s="145"/>
      <c r="O414" s="145"/>
      <c r="P414" s="12"/>
    </row>
    <row r="415" spans="1:16" x14ac:dyDescent="0.25">
      <c r="A415" s="12"/>
      <c r="B415" s="28"/>
      <c r="C415" s="12"/>
      <c r="D415" s="28"/>
      <c r="E415" s="12"/>
      <c r="F415" s="28"/>
      <c r="G415" s="12"/>
      <c r="H415" s="12"/>
      <c r="I415" s="12"/>
      <c r="J415" s="12"/>
      <c r="K415" s="12"/>
      <c r="M415" s="144"/>
      <c r="N415" s="145"/>
      <c r="O415" s="145"/>
      <c r="P415" s="12"/>
    </row>
    <row r="416" spans="1:16" x14ac:dyDescent="0.25">
      <c r="A416" s="12"/>
      <c r="B416" s="28"/>
      <c r="C416" s="12"/>
      <c r="D416" s="28"/>
      <c r="E416" s="12"/>
      <c r="F416" s="28"/>
      <c r="G416" s="12"/>
      <c r="H416" s="12"/>
      <c r="I416" s="12"/>
      <c r="J416" s="12"/>
      <c r="K416" s="12"/>
      <c r="M416" s="144"/>
      <c r="N416" s="145"/>
      <c r="O416" s="145"/>
      <c r="P416" s="12"/>
    </row>
    <row r="417" spans="1:16" x14ac:dyDescent="0.25">
      <c r="A417" s="12"/>
      <c r="B417" s="28"/>
      <c r="C417" s="12"/>
      <c r="D417" s="28"/>
      <c r="E417" s="12"/>
      <c r="F417" s="28"/>
      <c r="G417" s="12"/>
      <c r="H417" s="12"/>
      <c r="I417" s="12"/>
      <c r="J417" s="12"/>
      <c r="K417" s="12"/>
      <c r="M417" s="144"/>
      <c r="N417" s="145"/>
      <c r="O417" s="145"/>
      <c r="P417" s="12"/>
    </row>
    <row r="418" spans="1:16" x14ac:dyDescent="0.25">
      <c r="A418" s="12"/>
      <c r="B418" s="28"/>
      <c r="C418" s="12"/>
      <c r="D418" s="28"/>
      <c r="E418" s="12"/>
      <c r="F418" s="28"/>
      <c r="G418" s="12"/>
      <c r="H418" s="12"/>
      <c r="I418" s="12"/>
      <c r="J418" s="12"/>
      <c r="K418" s="12"/>
      <c r="M418" s="144"/>
      <c r="N418" s="145"/>
      <c r="O418" s="145"/>
      <c r="P418" s="12"/>
    </row>
    <row r="419" spans="1:16" x14ac:dyDescent="0.25">
      <c r="A419" s="12"/>
      <c r="B419" s="28"/>
      <c r="C419" s="12"/>
      <c r="D419" s="28"/>
      <c r="E419" s="12"/>
      <c r="F419" s="28"/>
      <c r="G419" s="12"/>
      <c r="H419" s="12"/>
      <c r="I419" s="12"/>
      <c r="J419" s="12"/>
      <c r="K419" s="12"/>
      <c r="M419" s="144"/>
      <c r="N419" s="145"/>
      <c r="O419" s="145"/>
      <c r="P419" s="12"/>
    </row>
    <row r="420" spans="1:16" x14ac:dyDescent="0.25">
      <c r="A420" s="12"/>
      <c r="B420" s="28"/>
      <c r="C420" s="12"/>
      <c r="D420" s="28"/>
      <c r="E420" s="12"/>
      <c r="F420" s="28"/>
      <c r="G420" s="12"/>
      <c r="H420" s="12"/>
      <c r="I420" s="12"/>
      <c r="J420" s="12"/>
      <c r="K420" s="12"/>
      <c r="M420" s="144"/>
      <c r="N420" s="145"/>
      <c r="O420" s="145"/>
      <c r="P420" s="12"/>
    </row>
    <row r="421" spans="1:16" x14ac:dyDescent="0.25">
      <c r="A421" s="12"/>
      <c r="B421" s="28"/>
      <c r="C421" s="12"/>
      <c r="D421" s="28"/>
      <c r="E421" s="12"/>
      <c r="F421" s="28"/>
      <c r="G421" s="12"/>
      <c r="H421" s="12"/>
      <c r="I421" s="12"/>
      <c r="J421" s="12"/>
      <c r="K421" s="12"/>
      <c r="M421" s="144"/>
      <c r="N421" s="145"/>
      <c r="O421" s="145"/>
      <c r="P421" s="12"/>
    </row>
    <row r="422" spans="1:16" x14ac:dyDescent="0.25">
      <c r="A422" s="12"/>
      <c r="B422" s="28"/>
      <c r="C422" s="12"/>
      <c r="D422" s="28"/>
      <c r="E422" s="12"/>
      <c r="F422" s="28"/>
      <c r="G422" s="12"/>
      <c r="H422" s="12"/>
      <c r="I422" s="12"/>
      <c r="J422" s="12"/>
      <c r="K422" s="12"/>
      <c r="M422" s="144"/>
      <c r="N422" s="145"/>
      <c r="O422" s="145"/>
      <c r="P422" s="12"/>
    </row>
    <row r="423" spans="1:16" x14ac:dyDescent="0.25">
      <c r="A423" s="12"/>
      <c r="B423" s="28"/>
      <c r="C423" s="12"/>
      <c r="D423" s="28"/>
      <c r="E423" s="12"/>
      <c r="F423" s="28"/>
      <c r="G423" s="12"/>
      <c r="H423" s="12"/>
      <c r="I423" s="12"/>
      <c r="J423" s="12"/>
      <c r="K423" s="12"/>
      <c r="M423" s="144"/>
      <c r="N423" s="145"/>
      <c r="O423" s="145"/>
      <c r="P423" s="12"/>
    </row>
    <row r="424" spans="1:16" x14ac:dyDescent="0.25">
      <c r="A424" s="12"/>
      <c r="B424" s="28"/>
      <c r="C424" s="12"/>
      <c r="D424" s="28"/>
      <c r="E424" s="12"/>
      <c r="F424" s="28"/>
      <c r="G424" s="12"/>
      <c r="H424" s="12"/>
      <c r="I424" s="12"/>
      <c r="J424" s="12"/>
      <c r="K424" s="12"/>
      <c r="M424" s="144"/>
      <c r="N424" s="145"/>
      <c r="O424" s="145"/>
      <c r="P424" s="12"/>
    </row>
    <row r="425" spans="1:16" x14ac:dyDescent="0.25">
      <c r="A425" s="12"/>
      <c r="B425" s="28"/>
      <c r="C425" s="12"/>
      <c r="D425" s="28"/>
      <c r="E425" s="12"/>
      <c r="F425" s="28"/>
      <c r="G425" s="12"/>
      <c r="H425" s="12"/>
      <c r="I425" s="12"/>
      <c r="J425" s="12"/>
      <c r="K425" s="12"/>
      <c r="M425" s="144"/>
      <c r="N425" s="145"/>
      <c r="O425" s="145"/>
      <c r="P425" s="12"/>
    </row>
    <row r="426" spans="1:16" x14ac:dyDescent="0.25">
      <c r="A426" s="12"/>
      <c r="B426" s="28"/>
      <c r="C426" s="12"/>
      <c r="D426" s="28"/>
      <c r="E426" s="12"/>
      <c r="F426" s="28"/>
      <c r="G426" s="12"/>
      <c r="H426" s="12"/>
      <c r="I426" s="12"/>
      <c r="J426" s="12"/>
      <c r="K426" s="12"/>
      <c r="M426" s="144"/>
      <c r="N426" s="145"/>
      <c r="O426" s="145"/>
      <c r="P426" s="12"/>
    </row>
    <row r="427" spans="1:16" x14ac:dyDescent="0.25">
      <c r="A427" s="12"/>
      <c r="B427" s="28"/>
      <c r="C427" s="12"/>
      <c r="D427" s="28"/>
      <c r="E427" s="12"/>
      <c r="F427" s="28"/>
      <c r="G427" s="12"/>
      <c r="H427" s="12"/>
      <c r="I427" s="12"/>
      <c r="J427" s="12"/>
      <c r="K427" s="12"/>
      <c r="M427" s="144"/>
      <c r="N427" s="145"/>
      <c r="O427" s="145"/>
      <c r="P427" s="12"/>
    </row>
    <row r="428" spans="1:16" x14ac:dyDescent="0.25">
      <c r="A428" s="12"/>
      <c r="B428" s="28"/>
      <c r="C428" s="12"/>
      <c r="D428" s="28"/>
      <c r="E428" s="12"/>
      <c r="F428" s="28"/>
      <c r="G428" s="12"/>
      <c r="H428" s="12"/>
      <c r="I428" s="12"/>
      <c r="J428" s="12"/>
      <c r="K428" s="12"/>
      <c r="M428" s="144"/>
      <c r="N428" s="145"/>
      <c r="O428" s="145"/>
      <c r="P428" s="12"/>
    </row>
    <row r="429" spans="1:16" x14ac:dyDescent="0.25">
      <c r="A429" s="12"/>
      <c r="B429" s="28"/>
      <c r="C429" s="12"/>
      <c r="D429" s="28"/>
      <c r="E429" s="12"/>
      <c r="F429" s="28"/>
      <c r="G429" s="12"/>
      <c r="H429" s="12"/>
      <c r="I429" s="12"/>
      <c r="J429" s="12"/>
      <c r="K429" s="12"/>
      <c r="M429" s="144"/>
      <c r="N429" s="145"/>
      <c r="O429" s="145"/>
      <c r="P429" s="12"/>
    </row>
    <row r="430" spans="1:16" x14ac:dyDescent="0.25">
      <c r="A430" s="12"/>
      <c r="B430" s="28"/>
      <c r="C430" s="12"/>
      <c r="D430" s="28"/>
      <c r="E430" s="12"/>
      <c r="F430" s="28"/>
      <c r="G430" s="12"/>
      <c r="H430" s="12"/>
      <c r="I430" s="12"/>
      <c r="J430" s="12"/>
      <c r="K430" s="12"/>
      <c r="M430" s="144"/>
      <c r="N430" s="145"/>
      <c r="O430" s="145"/>
      <c r="P430" s="12"/>
    </row>
    <row r="431" spans="1:16" x14ac:dyDescent="0.25">
      <c r="A431" s="12"/>
      <c r="B431" s="28"/>
      <c r="C431" s="12"/>
      <c r="D431" s="28"/>
      <c r="E431" s="12"/>
      <c r="F431" s="28"/>
      <c r="G431" s="12"/>
      <c r="H431" s="12"/>
      <c r="I431" s="12"/>
      <c r="J431" s="12"/>
      <c r="K431" s="12"/>
      <c r="M431" s="144"/>
      <c r="N431" s="145"/>
      <c r="O431" s="145"/>
      <c r="P431" s="12"/>
    </row>
    <row r="432" spans="1:16" x14ac:dyDescent="0.25">
      <c r="A432" s="12"/>
      <c r="B432" s="28"/>
      <c r="C432" s="12"/>
      <c r="D432" s="28"/>
      <c r="E432" s="12"/>
      <c r="F432" s="28"/>
      <c r="G432" s="12"/>
      <c r="H432" s="12"/>
      <c r="I432" s="12"/>
      <c r="J432" s="12"/>
      <c r="K432" s="12"/>
      <c r="M432" s="144"/>
      <c r="N432" s="145"/>
      <c r="O432" s="145"/>
      <c r="P432" s="12"/>
    </row>
    <row r="433" spans="1:16" x14ac:dyDescent="0.25">
      <c r="A433" s="12"/>
      <c r="B433" s="28"/>
      <c r="C433" s="12"/>
      <c r="D433" s="28"/>
      <c r="E433" s="12"/>
      <c r="F433" s="28"/>
      <c r="G433" s="12"/>
      <c r="H433" s="12"/>
      <c r="I433" s="12"/>
      <c r="J433" s="12"/>
      <c r="K433" s="12"/>
      <c r="M433" s="144"/>
      <c r="N433" s="145"/>
      <c r="O433" s="145"/>
      <c r="P433" s="12"/>
    </row>
    <row r="434" spans="1:16" x14ac:dyDescent="0.25">
      <c r="A434" s="12"/>
      <c r="B434" s="28"/>
      <c r="C434" s="12"/>
      <c r="D434" s="28"/>
      <c r="E434" s="12"/>
      <c r="F434" s="28"/>
      <c r="G434" s="12"/>
      <c r="H434" s="12"/>
      <c r="I434" s="12"/>
      <c r="J434" s="12"/>
      <c r="K434" s="12"/>
      <c r="M434" s="144"/>
      <c r="N434" s="145"/>
      <c r="O434" s="145"/>
      <c r="P434" s="12"/>
    </row>
    <row r="435" spans="1:16" x14ac:dyDescent="0.25">
      <c r="A435" s="12"/>
      <c r="B435" s="28"/>
      <c r="C435" s="12"/>
      <c r="D435" s="28"/>
      <c r="E435" s="12"/>
      <c r="F435" s="28"/>
      <c r="G435" s="12"/>
      <c r="H435" s="12"/>
      <c r="I435" s="12"/>
      <c r="J435" s="12"/>
      <c r="K435" s="12"/>
      <c r="M435" s="144"/>
      <c r="N435" s="145"/>
      <c r="O435" s="145"/>
      <c r="P435" s="12"/>
    </row>
    <row r="436" spans="1:16" x14ac:dyDescent="0.25">
      <c r="A436" s="12"/>
      <c r="B436" s="28"/>
      <c r="C436" s="12"/>
      <c r="D436" s="28"/>
      <c r="E436" s="12"/>
      <c r="F436" s="28"/>
      <c r="G436" s="12"/>
      <c r="H436" s="12"/>
      <c r="I436" s="12"/>
      <c r="J436" s="12"/>
      <c r="K436" s="12"/>
      <c r="M436" s="144"/>
      <c r="N436" s="145"/>
      <c r="O436" s="145"/>
      <c r="P436" s="12"/>
    </row>
    <row r="437" spans="1:16" x14ac:dyDescent="0.25">
      <c r="A437" s="12"/>
      <c r="B437" s="28"/>
      <c r="C437" s="12"/>
      <c r="D437" s="28"/>
      <c r="E437" s="12"/>
      <c r="F437" s="28"/>
      <c r="G437" s="12"/>
      <c r="H437" s="12"/>
      <c r="I437" s="12"/>
      <c r="J437" s="12"/>
      <c r="K437" s="12"/>
      <c r="M437" s="144"/>
      <c r="N437" s="145"/>
      <c r="O437" s="145"/>
      <c r="P437" s="12"/>
    </row>
    <row r="438" spans="1:16" x14ac:dyDescent="0.25">
      <c r="A438" s="12"/>
      <c r="B438" s="28"/>
      <c r="C438" s="12"/>
      <c r="D438" s="28"/>
      <c r="E438" s="12"/>
      <c r="F438" s="28"/>
      <c r="G438" s="12"/>
      <c r="H438" s="12"/>
      <c r="I438" s="12"/>
      <c r="J438" s="12"/>
      <c r="K438" s="12"/>
      <c r="M438" s="144"/>
      <c r="N438" s="145"/>
      <c r="O438" s="145"/>
      <c r="P438" s="12"/>
    </row>
    <row r="439" spans="1:16" x14ac:dyDescent="0.25">
      <c r="A439" s="12"/>
      <c r="B439" s="28"/>
      <c r="C439" s="12"/>
      <c r="D439" s="28"/>
      <c r="E439" s="12"/>
      <c r="F439" s="28"/>
      <c r="G439" s="12"/>
      <c r="H439" s="12"/>
      <c r="I439" s="12"/>
      <c r="J439" s="12"/>
      <c r="K439" s="12"/>
      <c r="M439" s="144"/>
      <c r="N439" s="145"/>
      <c r="O439" s="145"/>
      <c r="P439" s="12"/>
    </row>
    <row r="440" spans="1:16" x14ac:dyDescent="0.25">
      <c r="A440" s="12"/>
      <c r="B440" s="28"/>
      <c r="C440" s="12"/>
      <c r="D440" s="28"/>
      <c r="E440" s="12"/>
      <c r="F440" s="28"/>
      <c r="G440" s="12"/>
      <c r="H440" s="12"/>
      <c r="I440" s="12"/>
      <c r="J440" s="12"/>
      <c r="K440" s="12"/>
      <c r="M440" s="144"/>
      <c r="N440" s="145"/>
      <c r="O440" s="145"/>
      <c r="P440" s="12"/>
    </row>
    <row r="441" spans="1:16" x14ac:dyDescent="0.25">
      <c r="A441" s="12"/>
      <c r="B441" s="28"/>
      <c r="C441" s="12"/>
      <c r="D441" s="28"/>
      <c r="E441" s="12"/>
      <c r="F441" s="28"/>
      <c r="G441" s="12"/>
      <c r="H441" s="12"/>
      <c r="I441" s="12"/>
      <c r="J441" s="12"/>
      <c r="K441" s="12"/>
      <c r="M441" s="144"/>
      <c r="N441" s="145"/>
      <c r="O441" s="145"/>
      <c r="P441" s="12"/>
    </row>
    <row r="442" spans="1:16" x14ac:dyDescent="0.25">
      <c r="A442" s="12"/>
      <c r="B442" s="28"/>
      <c r="C442" s="12"/>
      <c r="D442" s="28"/>
      <c r="E442" s="12"/>
      <c r="F442" s="28"/>
      <c r="G442" s="12"/>
      <c r="H442" s="12"/>
      <c r="I442" s="12"/>
      <c r="J442" s="12"/>
      <c r="K442" s="12"/>
      <c r="M442" s="144"/>
      <c r="N442" s="145"/>
      <c r="O442" s="145"/>
      <c r="P442" s="12"/>
    </row>
    <row r="443" spans="1:16" x14ac:dyDescent="0.25">
      <c r="A443" s="12"/>
      <c r="B443" s="28"/>
      <c r="C443" s="12"/>
      <c r="D443" s="28"/>
      <c r="E443" s="12"/>
      <c r="F443" s="28"/>
      <c r="G443" s="12"/>
      <c r="H443" s="12"/>
      <c r="I443" s="12"/>
      <c r="J443" s="12"/>
      <c r="K443" s="12"/>
      <c r="M443" s="144"/>
      <c r="N443" s="145"/>
      <c r="O443" s="145"/>
      <c r="P443" s="12"/>
    </row>
    <row r="444" spans="1:16" x14ac:dyDescent="0.25">
      <c r="A444" s="12"/>
      <c r="B444" s="28"/>
      <c r="C444" s="12"/>
      <c r="D444" s="28"/>
      <c r="E444" s="12"/>
      <c r="F444" s="28"/>
      <c r="G444" s="12"/>
      <c r="H444" s="12"/>
      <c r="I444" s="12"/>
      <c r="J444" s="12"/>
      <c r="K444" s="12"/>
      <c r="M444" s="144"/>
      <c r="N444" s="145"/>
      <c r="O444" s="145"/>
      <c r="P444" s="12"/>
    </row>
    <row r="445" spans="1:16" x14ac:dyDescent="0.25">
      <c r="A445" s="12"/>
      <c r="B445" s="28"/>
      <c r="C445" s="12"/>
      <c r="D445" s="28"/>
      <c r="E445" s="12"/>
      <c r="F445" s="28"/>
      <c r="G445" s="12"/>
      <c r="H445" s="12"/>
      <c r="I445" s="12"/>
      <c r="J445" s="12"/>
      <c r="K445" s="12"/>
      <c r="M445" s="144"/>
      <c r="N445" s="145"/>
      <c r="O445" s="145"/>
      <c r="P445" s="12"/>
    </row>
    <row r="446" spans="1:16" x14ac:dyDescent="0.25">
      <c r="A446" s="12"/>
      <c r="B446" s="28"/>
      <c r="C446" s="12"/>
      <c r="D446" s="28"/>
      <c r="E446" s="12"/>
      <c r="F446" s="28"/>
      <c r="G446" s="12"/>
      <c r="H446" s="12"/>
      <c r="I446" s="12"/>
      <c r="J446" s="12"/>
      <c r="K446" s="12"/>
      <c r="M446" s="144"/>
      <c r="N446" s="145"/>
      <c r="O446" s="145"/>
      <c r="P446" s="12"/>
    </row>
    <row r="447" spans="1:16" x14ac:dyDescent="0.25">
      <c r="A447" s="12"/>
      <c r="B447" s="28"/>
      <c r="C447" s="12"/>
      <c r="D447" s="28"/>
      <c r="E447" s="12"/>
      <c r="F447" s="28"/>
      <c r="G447" s="12"/>
      <c r="H447" s="12"/>
      <c r="I447" s="12"/>
      <c r="J447" s="12"/>
      <c r="K447" s="12"/>
      <c r="M447" s="144"/>
      <c r="N447" s="145"/>
      <c r="O447" s="145"/>
      <c r="P447" s="12"/>
    </row>
    <row r="448" spans="1:16" x14ac:dyDescent="0.25">
      <c r="A448" s="12"/>
      <c r="B448" s="28"/>
      <c r="C448" s="12"/>
      <c r="D448" s="28"/>
      <c r="E448" s="12"/>
      <c r="F448" s="28"/>
      <c r="G448" s="12"/>
      <c r="H448" s="12"/>
      <c r="I448" s="12"/>
      <c r="J448" s="12"/>
      <c r="K448" s="12"/>
      <c r="M448" s="144"/>
      <c r="N448" s="145"/>
      <c r="O448" s="145"/>
      <c r="P448" s="12"/>
    </row>
    <row r="449" spans="1:16" x14ac:dyDescent="0.25">
      <c r="A449" s="12"/>
      <c r="B449" s="28"/>
      <c r="C449" s="12"/>
      <c r="D449" s="28"/>
      <c r="E449" s="12"/>
      <c r="F449" s="28"/>
      <c r="G449" s="12"/>
      <c r="H449" s="12"/>
      <c r="I449" s="12"/>
      <c r="J449" s="12"/>
      <c r="K449" s="12"/>
      <c r="M449" s="144"/>
      <c r="N449" s="145"/>
      <c r="O449" s="145"/>
      <c r="P449" s="12"/>
    </row>
    <row r="450" spans="1:16" x14ac:dyDescent="0.25">
      <c r="A450" s="12"/>
      <c r="B450" s="28"/>
      <c r="C450" s="12"/>
      <c r="D450" s="28"/>
      <c r="E450" s="12"/>
      <c r="F450" s="28"/>
      <c r="G450" s="12"/>
      <c r="H450" s="12"/>
      <c r="I450" s="12"/>
      <c r="J450" s="12"/>
      <c r="K450" s="12"/>
      <c r="M450" s="144"/>
      <c r="N450" s="145"/>
      <c r="O450" s="145"/>
      <c r="P450" s="12"/>
    </row>
    <row r="451" spans="1:16" x14ac:dyDescent="0.25">
      <c r="A451" s="12"/>
      <c r="B451" s="28"/>
      <c r="C451" s="12"/>
      <c r="D451" s="28"/>
      <c r="E451" s="12"/>
      <c r="F451" s="28"/>
      <c r="G451" s="12"/>
      <c r="H451" s="12"/>
      <c r="I451" s="12"/>
      <c r="J451" s="12"/>
      <c r="K451" s="12"/>
      <c r="M451" s="144"/>
      <c r="N451" s="145"/>
      <c r="O451" s="145"/>
      <c r="P451" s="12"/>
    </row>
    <row r="452" spans="1:16" x14ac:dyDescent="0.25">
      <c r="A452" s="12"/>
      <c r="B452" s="28"/>
      <c r="C452" s="12"/>
      <c r="D452" s="28"/>
      <c r="E452" s="12"/>
      <c r="F452" s="28"/>
      <c r="G452" s="12"/>
      <c r="H452" s="12"/>
      <c r="I452" s="12"/>
      <c r="J452" s="12"/>
      <c r="K452" s="12"/>
      <c r="M452" s="144"/>
      <c r="N452" s="145"/>
      <c r="O452" s="145"/>
      <c r="P452" s="12"/>
    </row>
    <row r="453" spans="1:16" x14ac:dyDescent="0.25">
      <c r="A453" s="12"/>
      <c r="B453" s="28"/>
      <c r="C453" s="12"/>
      <c r="D453" s="28"/>
      <c r="E453" s="12"/>
      <c r="F453" s="28"/>
      <c r="G453" s="12"/>
      <c r="H453" s="12"/>
      <c r="I453" s="12"/>
      <c r="J453" s="12"/>
      <c r="K453" s="12"/>
      <c r="M453" s="144"/>
      <c r="N453" s="145"/>
      <c r="O453" s="145"/>
      <c r="P453" s="12"/>
    </row>
    <row r="454" spans="1:16" x14ac:dyDescent="0.25">
      <c r="A454" s="12"/>
      <c r="B454" s="28"/>
      <c r="C454" s="12"/>
      <c r="D454" s="28"/>
      <c r="E454" s="12"/>
      <c r="F454" s="28"/>
      <c r="G454" s="12"/>
      <c r="H454" s="12"/>
      <c r="I454" s="12"/>
      <c r="J454" s="12"/>
      <c r="K454" s="12"/>
      <c r="M454" s="144"/>
      <c r="N454" s="145"/>
      <c r="O454" s="145"/>
      <c r="P454" s="12"/>
    </row>
    <row r="455" spans="1:16" x14ac:dyDescent="0.25">
      <c r="A455" s="12"/>
      <c r="B455" s="28"/>
      <c r="C455" s="12"/>
      <c r="D455" s="28"/>
      <c r="E455" s="12"/>
      <c r="F455" s="28"/>
      <c r="G455" s="12"/>
      <c r="H455" s="12"/>
      <c r="I455" s="12"/>
      <c r="J455" s="12"/>
      <c r="K455" s="12"/>
      <c r="M455" s="144"/>
      <c r="N455" s="145"/>
      <c r="O455" s="145"/>
      <c r="P455" s="12"/>
    </row>
    <row r="456" spans="1:16" x14ac:dyDescent="0.25">
      <c r="A456" s="12"/>
      <c r="B456" s="28"/>
      <c r="C456" s="12"/>
      <c r="D456" s="28"/>
      <c r="E456" s="12"/>
      <c r="F456" s="28"/>
      <c r="G456" s="12"/>
      <c r="H456" s="12"/>
      <c r="I456" s="12"/>
      <c r="J456" s="12"/>
      <c r="K456" s="12"/>
      <c r="M456" s="144"/>
      <c r="N456" s="145"/>
      <c r="O456" s="145"/>
      <c r="P456" s="12"/>
    </row>
    <row r="457" spans="1:16" x14ac:dyDescent="0.25">
      <c r="A457" s="12"/>
      <c r="B457" s="28"/>
      <c r="C457" s="12"/>
      <c r="D457" s="28"/>
      <c r="E457" s="12"/>
      <c r="F457" s="28"/>
      <c r="G457" s="12"/>
      <c r="H457" s="12"/>
      <c r="I457" s="12"/>
      <c r="J457" s="12"/>
      <c r="K457" s="12"/>
      <c r="M457" s="144"/>
      <c r="N457" s="145"/>
      <c r="O457" s="145"/>
      <c r="P457" s="12"/>
    </row>
    <row r="458" spans="1:16" x14ac:dyDescent="0.25">
      <c r="A458" s="12"/>
      <c r="B458" s="28"/>
      <c r="C458" s="12"/>
      <c r="D458" s="28"/>
      <c r="E458" s="12"/>
      <c r="F458" s="28"/>
      <c r="G458" s="12"/>
      <c r="H458" s="12"/>
      <c r="I458" s="12"/>
      <c r="J458" s="12"/>
      <c r="K458" s="12"/>
      <c r="M458" s="144"/>
      <c r="N458" s="145"/>
      <c r="O458" s="145"/>
      <c r="P458" s="12"/>
    </row>
    <row r="459" spans="1:16" x14ac:dyDescent="0.25">
      <c r="A459" s="12"/>
      <c r="B459" s="28"/>
      <c r="C459" s="12"/>
      <c r="D459" s="28"/>
      <c r="E459" s="12"/>
      <c r="F459" s="28"/>
      <c r="G459" s="12"/>
      <c r="H459" s="12"/>
      <c r="I459" s="12"/>
      <c r="J459" s="12"/>
      <c r="K459" s="12"/>
      <c r="M459" s="144"/>
      <c r="N459" s="145"/>
      <c r="O459" s="145"/>
      <c r="P459" s="12"/>
    </row>
    <row r="460" spans="1:16" x14ac:dyDescent="0.25">
      <c r="A460" s="12"/>
      <c r="B460" s="28"/>
      <c r="C460" s="12"/>
      <c r="D460" s="28"/>
      <c r="E460" s="12"/>
      <c r="F460" s="28"/>
      <c r="G460" s="12"/>
      <c r="H460" s="12"/>
      <c r="I460" s="12"/>
      <c r="J460" s="12"/>
      <c r="K460" s="12"/>
      <c r="M460" s="144"/>
      <c r="N460" s="145"/>
      <c r="O460" s="145"/>
      <c r="P460" s="12"/>
    </row>
    <row r="461" spans="1:16" x14ac:dyDescent="0.25">
      <c r="A461" s="12"/>
      <c r="B461" s="28"/>
      <c r="C461" s="12"/>
      <c r="D461" s="28"/>
      <c r="E461" s="12"/>
      <c r="F461" s="28"/>
      <c r="G461" s="12"/>
      <c r="H461" s="12"/>
      <c r="I461" s="12"/>
      <c r="J461" s="12"/>
      <c r="K461" s="12"/>
      <c r="M461" s="144"/>
      <c r="N461" s="145"/>
      <c r="O461" s="145"/>
      <c r="P461" s="12"/>
    </row>
    <row r="462" spans="1:16" x14ac:dyDescent="0.25">
      <c r="A462" s="12"/>
      <c r="B462" s="12"/>
      <c r="C462" s="12"/>
      <c r="D462" s="28"/>
      <c r="E462" s="12"/>
      <c r="F462" s="28"/>
      <c r="G462" s="12"/>
      <c r="H462" s="12"/>
      <c r="I462" s="12"/>
      <c r="J462" s="12"/>
      <c r="K462" s="12"/>
      <c r="M462" s="144"/>
      <c r="N462" s="145"/>
      <c r="O462" s="145"/>
      <c r="P462" s="12"/>
    </row>
    <row r="463" spans="1:16" x14ac:dyDescent="0.25">
      <c r="A463" s="12"/>
      <c r="B463" s="12"/>
      <c r="C463" s="12"/>
      <c r="D463" s="28"/>
      <c r="E463" s="12"/>
      <c r="F463" s="28"/>
      <c r="G463" s="12"/>
      <c r="H463" s="12"/>
      <c r="I463" s="12"/>
      <c r="J463" s="12"/>
      <c r="K463" s="12"/>
      <c r="M463" s="144"/>
      <c r="N463" s="145"/>
      <c r="O463" s="145"/>
      <c r="P463" s="12"/>
    </row>
    <row r="464" spans="1:16" x14ac:dyDescent="0.25">
      <c r="A464" s="12"/>
      <c r="B464" s="12"/>
      <c r="C464" s="12"/>
      <c r="D464" s="28"/>
      <c r="E464" s="12"/>
      <c r="F464" s="28"/>
      <c r="G464" s="12"/>
      <c r="H464" s="12"/>
      <c r="I464" s="12"/>
      <c r="J464" s="12"/>
      <c r="K464" s="12"/>
      <c r="M464" s="144"/>
      <c r="N464" s="145"/>
      <c r="O464" s="145"/>
      <c r="P464" s="12"/>
    </row>
    <row r="465" spans="1:16" x14ac:dyDescent="0.25">
      <c r="A465" s="12"/>
      <c r="B465" s="12"/>
      <c r="C465" s="12"/>
      <c r="D465" s="28"/>
      <c r="E465" s="12"/>
      <c r="F465" s="28"/>
      <c r="G465" s="12"/>
      <c r="H465" s="12"/>
      <c r="I465" s="12"/>
      <c r="J465" s="12"/>
      <c r="K465" s="12"/>
      <c r="M465" s="144"/>
      <c r="N465" s="145"/>
      <c r="O465" s="145"/>
      <c r="P465" s="12"/>
    </row>
    <row r="466" spans="1:16" x14ac:dyDescent="0.25">
      <c r="A466" s="12"/>
      <c r="B466" s="12"/>
      <c r="C466" s="12"/>
      <c r="D466" s="28"/>
      <c r="E466" s="12"/>
      <c r="F466" s="28"/>
      <c r="G466" s="12"/>
      <c r="H466" s="12"/>
      <c r="I466" s="12"/>
      <c r="J466" s="12"/>
      <c r="K466" s="12"/>
      <c r="M466" s="144"/>
      <c r="N466" s="145"/>
      <c r="O466" s="145"/>
      <c r="P466" s="12"/>
    </row>
    <row r="467" spans="1:16" x14ac:dyDescent="0.25">
      <c r="A467" s="12"/>
      <c r="B467" s="12"/>
      <c r="C467" s="12"/>
      <c r="D467" s="28"/>
      <c r="E467" s="12"/>
      <c r="F467" s="28"/>
      <c r="G467" s="12"/>
      <c r="H467" s="12"/>
      <c r="I467" s="12"/>
      <c r="J467" s="12"/>
      <c r="K467" s="12"/>
      <c r="M467" s="144"/>
      <c r="N467" s="145"/>
      <c r="O467" s="145"/>
      <c r="P467" s="12"/>
    </row>
    <row r="468" spans="1:16" x14ac:dyDescent="0.25">
      <c r="A468" s="12"/>
      <c r="B468" s="12"/>
      <c r="C468" s="12"/>
      <c r="D468" s="28"/>
      <c r="E468" s="12"/>
      <c r="F468" s="28"/>
      <c r="G468" s="12"/>
      <c r="H468" s="12"/>
      <c r="I468" s="12"/>
      <c r="J468" s="12"/>
      <c r="K468" s="12"/>
      <c r="M468" s="144"/>
      <c r="N468" s="145"/>
      <c r="O468" s="145"/>
      <c r="P468" s="12"/>
    </row>
    <row r="469" spans="1:16" x14ac:dyDescent="0.25">
      <c r="A469" s="12"/>
      <c r="B469" s="12"/>
      <c r="C469" s="12"/>
      <c r="D469" s="28"/>
      <c r="E469" s="12"/>
      <c r="F469" s="28"/>
      <c r="G469" s="12"/>
      <c r="H469" s="12"/>
      <c r="I469" s="12"/>
      <c r="J469" s="12"/>
      <c r="K469" s="12"/>
      <c r="M469" s="144"/>
      <c r="N469" s="145"/>
      <c r="O469" s="145"/>
      <c r="P469" s="12"/>
    </row>
    <row r="470" spans="1:16" x14ac:dyDescent="0.25">
      <c r="A470" s="12"/>
      <c r="B470" s="12"/>
      <c r="C470" s="12"/>
      <c r="D470" s="28"/>
      <c r="E470" s="12"/>
      <c r="F470" s="28"/>
      <c r="G470" s="12"/>
      <c r="H470" s="12"/>
      <c r="I470" s="12"/>
      <c r="J470" s="12"/>
      <c r="K470" s="12"/>
      <c r="M470" s="144"/>
      <c r="N470" s="145"/>
      <c r="O470" s="145"/>
      <c r="P470" s="12"/>
    </row>
    <row r="471" spans="1:16" x14ac:dyDescent="0.25">
      <c r="A471" s="12"/>
      <c r="B471" s="12"/>
      <c r="C471" s="12"/>
      <c r="D471" s="28"/>
      <c r="E471" s="12"/>
      <c r="F471" s="28"/>
      <c r="G471" s="12"/>
      <c r="H471" s="12"/>
      <c r="I471" s="12"/>
      <c r="J471" s="12"/>
      <c r="K471" s="12"/>
      <c r="M471" s="144"/>
      <c r="N471" s="145"/>
      <c r="O471" s="145"/>
      <c r="P471" s="12"/>
    </row>
    <row r="472" spans="1:16" x14ac:dyDescent="0.25">
      <c r="A472" s="12"/>
      <c r="B472" s="12"/>
      <c r="C472" s="12"/>
      <c r="D472" s="28"/>
      <c r="E472" s="12"/>
      <c r="F472" s="28"/>
      <c r="G472" s="12"/>
      <c r="H472" s="12"/>
      <c r="I472" s="12"/>
      <c r="J472" s="12"/>
      <c r="K472" s="12"/>
      <c r="M472" s="144"/>
      <c r="N472" s="145"/>
      <c r="O472" s="145"/>
      <c r="P472" s="12"/>
    </row>
    <row r="473" spans="1:16" x14ac:dyDescent="0.25">
      <c r="A473" s="12"/>
      <c r="B473" s="12"/>
      <c r="C473" s="12"/>
      <c r="D473" s="28"/>
      <c r="E473" s="12"/>
      <c r="F473" s="28"/>
      <c r="G473" s="12"/>
      <c r="H473" s="12"/>
      <c r="I473" s="12"/>
      <c r="J473" s="12"/>
      <c r="K473" s="12"/>
      <c r="M473" s="144"/>
      <c r="N473" s="145"/>
      <c r="O473" s="145"/>
      <c r="P473" s="12"/>
    </row>
    <row r="474" spans="1:16" x14ac:dyDescent="0.25">
      <c r="A474" s="12"/>
      <c r="B474" s="12"/>
      <c r="C474" s="12"/>
      <c r="D474" s="28"/>
      <c r="E474" s="12"/>
      <c r="F474" s="28"/>
      <c r="G474" s="12"/>
      <c r="H474" s="12"/>
      <c r="I474" s="12"/>
      <c r="J474" s="12"/>
      <c r="K474" s="12"/>
      <c r="M474" s="144"/>
      <c r="N474" s="145"/>
      <c r="O474" s="145"/>
      <c r="P474" s="12"/>
    </row>
    <row r="475" spans="1:16" x14ac:dyDescent="0.25">
      <c r="A475" s="12"/>
      <c r="B475" s="12"/>
      <c r="C475" s="12"/>
      <c r="D475" s="28"/>
      <c r="E475" s="12"/>
      <c r="F475" s="28"/>
      <c r="G475" s="12"/>
      <c r="H475" s="12"/>
      <c r="I475" s="12"/>
      <c r="J475" s="12"/>
      <c r="K475" s="12"/>
      <c r="M475" s="144"/>
      <c r="N475" s="145"/>
      <c r="O475" s="145"/>
      <c r="P475" s="12"/>
    </row>
    <row r="476" spans="1:16" x14ac:dyDescent="0.25">
      <c r="A476" s="12"/>
      <c r="B476" s="12"/>
      <c r="C476" s="12"/>
      <c r="D476" s="28"/>
      <c r="E476" s="12"/>
      <c r="F476" s="28"/>
      <c r="G476" s="12"/>
      <c r="H476" s="12"/>
      <c r="I476" s="12"/>
      <c r="J476" s="12"/>
      <c r="K476" s="12"/>
      <c r="M476" s="144"/>
      <c r="N476" s="145"/>
      <c r="O476" s="145"/>
      <c r="P476" s="12"/>
    </row>
    <row r="477" spans="1:16" x14ac:dyDescent="0.25">
      <c r="A477" s="12"/>
      <c r="B477" s="12"/>
      <c r="C477" s="12"/>
      <c r="D477" s="28"/>
      <c r="E477" s="12"/>
      <c r="F477" s="28"/>
      <c r="G477" s="12"/>
      <c r="H477" s="12"/>
      <c r="I477" s="12"/>
      <c r="J477" s="12"/>
      <c r="K477" s="12"/>
      <c r="M477" s="144"/>
      <c r="N477" s="145"/>
      <c r="O477" s="145"/>
      <c r="P477" s="12"/>
    </row>
    <row r="478" spans="1:16" x14ac:dyDescent="0.25">
      <c r="A478" s="12"/>
      <c r="B478" s="12"/>
      <c r="C478" s="12"/>
      <c r="D478" s="28"/>
      <c r="E478" s="12"/>
      <c r="F478" s="28"/>
      <c r="G478" s="12"/>
      <c r="H478" s="12"/>
      <c r="I478" s="12"/>
      <c r="J478" s="12"/>
      <c r="K478" s="12"/>
      <c r="M478" s="144"/>
      <c r="N478" s="145"/>
      <c r="O478" s="145"/>
      <c r="P478" s="12"/>
    </row>
    <row r="479" spans="1:16" x14ac:dyDescent="0.25">
      <c r="A479" s="12"/>
      <c r="B479" s="12"/>
      <c r="C479" s="12"/>
      <c r="D479" s="28"/>
      <c r="E479" s="12"/>
      <c r="F479" s="28"/>
      <c r="G479" s="12"/>
      <c r="H479" s="12"/>
      <c r="I479" s="12"/>
      <c r="J479" s="12"/>
      <c r="K479" s="12"/>
      <c r="M479" s="144"/>
      <c r="N479" s="145"/>
      <c r="O479" s="145"/>
      <c r="P479" s="12"/>
    </row>
    <row r="480" spans="1:16" x14ac:dyDescent="0.25">
      <c r="A480" s="12"/>
      <c r="B480" s="12"/>
      <c r="C480" s="12"/>
      <c r="D480" s="28"/>
      <c r="E480" s="12"/>
      <c r="F480" s="28"/>
      <c r="G480" s="12"/>
      <c r="H480" s="12"/>
      <c r="I480" s="12"/>
      <c r="J480" s="12"/>
      <c r="K480" s="12"/>
      <c r="M480" s="144"/>
      <c r="N480" s="145"/>
      <c r="O480" s="145"/>
      <c r="P480" s="12"/>
    </row>
    <row r="481" spans="1:16" x14ac:dyDescent="0.25">
      <c r="A481" s="12"/>
      <c r="B481" s="12"/>
      <c r="C481" s="12"/>
      <c r="D481" s="28"/>
      <c r="E481" s="12"/>
      <c r="F481" s="28"/>
      <c r="G481" s="12"/>
      <c r="H481" s="12"/>
      <c r="I481" s="12"/>
      <c r="J481" s="12"/>
      <c r="K481" s="12"/>
      <c r="M481" s="144"/>
      <c r="N481" s="145"/>
      <c r="O481" s="145"/>
      <c r="P481" s="12"/>
    </row>
    <row r="482" spans="1:16" x14ac:dyDescent="0.25">
      <c r="A482" s="12"/>
      <c r="B482" s="12"/>
      <c r="C482" s="12"/>
      <c r="D482" s="28"/>
      <c r="E482" s="12"/>
      <c r="F482" s="28"/>
      <c r="G482" s="12"/>
      <c r="H482" s="12"/>
      <c r="I482" s="12"/>
      <c r="J482" s="12"/>
      <c r="K482" s="12"/>
      <c r="M482" s="144"/>
      <c r="N482" s="145"/>
      <c r="O482" s="145"/>
      <c r="P482" s="12"/>
    </row>
    <row r="483" spans="1:16" x14ac:dyDescent="0.25">
      <c r="A483" s="12"/>
      <c r="B483" s="12"/>
      <c r="C483" s="12"/>
      <c r="D483" s="28"/>
      <c r="E483" s="12"/>
      <c r="F483" s="28"/>
      <c r="G483" s="12"/>
      <c r="H483" s="12"/>
      <c r="I483" s="12"/>
      <c r="J483" s="12"/>
      <c r="K483" s="12"/>
      <c r="M483" s="144"/>
      <c r="N483" s="145"/>
      <c r="O483" s="145"/>
      <c r="P483" s="12"/>
    </row>
    <row r="484" spans="1:16" x14ac:dyDescent="0.25">
      <c r="A484" s="12"/>
      <c r="B484" s="12"/>
      <c r="C484" s="12"/>
      <c r="D484" s="28"/>
      <c r="E484" s="12"/>
      <c r="F484" s="28"/>
      <c r="G484" s="12"/>
      <c r="H484" s="12"/>
      <c r="I484" s="12"/>
      <c r="J484" s="12"/>
      <c r="K484" s="12"/>
      <c r="M484" s="144"/>
      <c r="N484" s="145"/>
      <c r="O484" s="145"/>
      <c r="P484" s="12"/>
    </row>
    <row r="485" spans="1:16" x14ac:dyDescent="0.25">
      <c r="A485" s="12"/>
      <c r="B485" s="12"/>
      <c r="C485" s="12"/>
      <c r="D485" s="28"/>
      <c r="E485" s="12"/>
      <c r="F485" s="28"/>
      <c r="G485" s="12"/>
      <c r="H485" s="12"/>
      <c r="I485" s="12"/>
      <c r="J485" s="12"/>
      <c r="K485" s="12"/>
      <c r="M485" s="144"/>
      <c r="N485" s="145"/>
      <c r="O485" s="145"/>
      <c r="P485" s="12"/>
    </row>
    <row r="486" spans="1:16" x14ac:dyDescent="0.25">
      <c r="A486" s="12"/>
      <c r="B486" s="12"/>
      <c r="C486" s="12"/>
      <c r="D486" s="28"/>
      <c r="E486" s="12"/>
      <c r="F486" s="28"/>
      <c r="G486" s="12"/>
      <c r="H486" s="12"/>
      <c r="I486" s="12"/>
      <c r="J486" s="12"/>
      <c r="K486" s="12"/>
      <c r="M486" s="144"/>
      <c r="N486" s="145"/>
      <c r="O486" s="145"/>
      <c r="P486" s="12"/>
    </row>
    <row r="487" spans="1:16" x14ac:dyDescent="0.25">
      <c r="A487" s="12"/>
      <c r="B487" s="12"/>
      <c r="C487" s="12"/>
      <c r="D487" s="28"/>
      <c r="E487" s="12"/>
      <c r="F487" s="28"/>
      <c r="G487" s="12"/>
      <c r="H487" s="12"/>
      <c r="I487" s="12"/>
      <c r="J487" s="12"/>
      <c r="K487" s="12"/>
      <c r="M487" s="144"/>
      <c r="N487" s="145"/>
      <c r="O487" s="145"/>
      <c r="P487" s="12"/>
    </row>
    <row r="488" spans="1:16" x14ac:dyDescent="0.25">
      <c r="A488" s="12"/>
      <c r="B488" s="12"/>
      <c r="C488" s="12"/>
      <c r="D488" s="28"/>
      <c r="E488" s="12"/>
      <c r="F488" s="28"/>
      <c r="G488" s="12"/>
      <c r="H488" s="12"/>
      <c r="I488" s="12"/>
      <c r="J488" s="12"/>
      <c r="K488" s="12"/>
      <c r="M488" s="144"/>
      <c r="N488" s="145"/>
      <c r="O488" s="145"/>
      <c r="P488" s="12"/>
    </row>
    <row r="489" spans="1:16" x14ac:dyDescent="0.25">
      <c r="A489" s="12"/>
      <c r="B489" s="12"/>
      <c r="C489" s="12"/>
      <c r="D489" s="28"/>
      <c r="E489" s="12"/>
      <c r="F489" s="28"/>
      <c r="G489" s="12"/>
      <c r="H489" s="12"/>
      <c r="I489" s="12"/>
      <c r="J489" s="12"/>
      <c r="K489" s="12"/>
      <c r="M489" s="144"/>
      <c r="N489" s="145"/>
      <c r="O489" s="145"/>
      <c r="P489" s="12"/>
    </row>
    <row r="490" spans="1:16" x14ac:dyDescent="0.25">
      <c r="A490" s="12"/>
      <c r="B490" s="12"/>
      <c r="C490" s="12"/>
      <c r="D490" s="28"/>
      <c r="E490" s="12"/>
      <c r="F490" s="28"/>
      <c r="G490" s="12"/>
      <c r="H490" s="12"/>
      <c r="I490" s="12"/>
      <c r="J490" s="12"/>
      <c r="K490" s="12"/>
      <c r="M490" s="144"/>
      <c r="N490" s="145"/>
      <c r="O490" s="145"/>
      <c r="P490" s="12"/>
    </row>
    <row r="491" spans="1:16" x14ac:dyDescent="0.25">
      <c r="A491" s="12"/>
      <c r="B491" s="12"/>
      <c r="C491" s="12"/>
      <c r="D491" s="28"/>
      <c r="E491" s="12"/>
      <c r="F491" s="28"/>
      <c r="G491" s="12"/>
      <c r="H491" s="12"/>
      <c r="I491" s="12"/>
      <c r="J491" s="12"/>
      <c r="K491" s="12"/>
      <c r="M491" s="144"/>
      <c r="N491" s="145"/>
      <c r="O491" s="145"/>
      <c r="P491" s="12"/>
    </row>
    <row r="492" spans="1:16" x14ac:dyDescent="0.25">
      <c r="A492" s="12"/>
      <c r="B492" s="12"/>
      <c r="C492" s="12"/>
      <c r="D492" s="28"/>
      <c r="E492" s="12"/>
      <c r="F492" s="28"/>
      <c r="G492" s="12"/>
      <c r="H492" s="12"/>
      <c r="I492" s="12"/>
      <c r="J492" s="12"/>
      <c r="K492" s="12"/>
      <c r="M492" s="144"/>
      <c r="N492" s="145"/>
      <c r="O492" s="145"/>
      <c r="P492" s="12"/>
    </row>
    <row r="493" spans="1:16" x14ac:dyDescent="0.25">
      <c r="A493" s="12"/>
      <c r="B493" s="12"/>
      <c r="C493" s="12"/>
      <c r="D493" s="28"/>
      <c r="E493" s="12"/>
      <c r="F493" s="28"/>
      <c r="G493" s="12"/>
      <c r="H493" s="12"/>
      <c r="I493" s="12"/>
      <c r="J493" s="12"/>
      <c r="K493" s="12"/>
      <c r="M493" s="144"/>
      <c r="N493" s="145"/>
      <c r="O493" s="145"/>
      <c r="P493" s="12"/>
    </row>
    <row r="494" spans="1:16" x14ac:dyDescent="0.25">
      <c r="A494" s="12"/>
      <c r="B494" s="12"/>
      <c r="C494" s="12"/>
      <c r="D494" s="28"/>
      <c r="E494" s="12"/>
      <c r="F494" s="28"/>
      <c r="G494" s="12"/>
      <c r="H494" s="12"/>
      <c r="I494" s="12"/>
      <c r="J494" s="12"/>
      <c r="K494" s="12"/>
      <c r="M494" s="144"/>
      <c r="N494" s="145"/>
      <c r="O494" s="145"/>
      <c r="P494" s="12"/>
    </row>
    <row r="495" spans="1:16" x14ac:dyDescent="0.25">
      <c r="A495" s="12"/>
      <c r="B495" s="12"/>
      <c r="C495" s="12"/>
      <c r="D495" s="28"/>
      <c r="E495" s="12"/>
      <c r="F495" s="28"/>
      <c r="G495" s="12"/>
      <c r="H495" s="12"/>
      <c r="I495" s="12"/>
      <c r="J495" s="12"/>
      <c r="K495" s="12"/>
      <c r="M495" s="144"/>
      <c r="N495" s="145"/>
      <c r="O495" s="145"/>
      <c r="P495" s="12"/>
    </row>
    <row r="496" spans="1:16" x14ac:dyDescent="0.25">
      <c r="A496" s="12"/>
      <c r="B496" s="12"/>
      <c r="C496" s="12"/>
      <c r="D496" s="28"/>
      <c r="E496" s="12"/>
      <c r="F496" s="28"/>
      <c r="G496" s="12"/>
      <c r="H496" s="12"/>
      <c r="I496" s="12"/>
      <c r="J496" s="12"/>
      <c r="K496" s="12"/>
      <c r="M496" s="144"/>
      <c r="N496" s="145"/>
      <c r="O496" s="145"/>
      <c r="P496" s="12"/>
    </row>
    <row r="497" spans="1:16" x14ac:dyDescent="0.25">
      <c r="A497" s="12"/>
      <c r="B497" s="12"/>
      <c r="C497" s="12"/>
      <c r="D497" s="28"/>
      <c r="E497" s="12"/>
      <c r="F497" s="28"/>
      <c r="G497" s="12"/>
      <c r="H497" s="12"/>
      <c r="I497" s="12"/>
      <c r="J497" s="12"/>
      <c r="K497" s="12"/>
      <c r="M497" s="144"/>
      <c r="N497" s="145"/>
      <c r="O497" s="145"/>
      <c r="P497" s="12"/>
    </row>
    <row r="498" spans="1:16" x14ac:dyDescent="0.25">
      <c r="A498" s="12"/>
      <c r="B498" s="12"/>
      <c r="C498" s="12"/>
      <c r="D498" s="28"/>
      <c r="E498" s="12"/>
      <c r="F498" s="28"/>
      <c r="G498" s="12"/>
      <c r="H498" s="12"/>
      <c r="I498" s="12"/>
      <c r="J498" s="12"/>
      <c r="K498" s="12"/>
      <c r="M498" s="144"/>
      <c r="N498" s="145"/>
      <c r="O498" s="145"/>
      <c r="P498" s="12"/>
    </row>
    <row r="499" spans="1:16" x14ac:dyDescent="0.25">
      <c r="A499" s="12"/>
      <c r="B499" s="12"/>
      <c r="C499" s="12"/>
      <c r="D499" s="28"/>
      <c r="E499" s="12"/>
      <c r="F499" s="28"/>
      <c r="G499" s="12"/>
      <c r="H499" s="12"/>
      <c r="I499" s="12"/>
      <c r="J499" s="12"/>
      <c r="K499" s="12"/>
      <c r="M499" s="144"/>
      <c r="N499" s="145"/>
      <c r="O499" s="145"/>
      <c r="P499" s="12"/>
    </row>
    <row r="500" spans="1:16" x14ac:dyDescent="0.25">
      <c r="A500" s="12"/>
      <c r="B500" s="12"/>
      <c r="C500" s="12"/>
      <c r="D500" s="28"/>
      <c r="E500" s="12"/>
      <c r="F500" s="28"/>
      <c r="G500" s="12"/>
      <c r="H500" s="12"/>
      <c r="I500" s="12"/>
      <c r="J500" s="12"/>
      <c r="K500" s="12"/>
      <c r="M500" s="144"/>
      <c r="N500" s="145"/>
      <c r="O500" s="145"/>
      <c r="P500" s="12"/>
    </row>
    <row r="501" spans="1:16" x14ac:dyDescent="0.25">
      <c r="A501" s="12"/>
      <c r="B501" s="12"/>
      <c r="C501" s="12"/>
      <c r="D501" s="28"/>
      <c r="E501" s="12"/>
      <c r="F501" s="28"/>
      <c r="G501" s="12"/>
      <c r="H501" s="12"/>
      <c r="I501" s="12"/>
      <c r="J501" s="12"/>
      <c r="K501" s="12"/>
      <c r="M501" s="144"/>
      <c r="N501" s="145"/>
      <c r="O501" s="145"/>
      <c r="P501" s="12"/>
    </row>
    <row r="502" spans="1:16" x14ac:dyDescent="0.25">
      <c r="A502" s="12"/>
      <c r="B502" s="12"/>
      <c r="C502" s="12"/>
      <c r="D502" s="28"/>
      <c r="E502" s="12"/>
      <c r="F502" s="28"/>
      <c r="G502" s="12"/>
      <c r="H502" s="12"/>
      <c r="I502" s="12"/>
      <c r="J502" s="12"/>
      <c r="K502" s="12"/>
      <c r="M502" s="144"/>
      <c r="N502" s="145"/>
      <c r="O502" s="145"/>
      <c r="P502" s="12"/>
    </row>
    <row r="503" spans="1:16" x14ac:dyDescent="0.25">
      <c r="A503" s="12"/>
      <c r="B503" s="12"/>
      <c r="C503" s="12"/>
      <c r="D503" s="28"/>
      <c r="E503" s="12"/>
      <c r="F503" s="28"/>
      <c r="G503" s="12"/>
      <c r="H503" s="12"/>
      <c r="I503" s="12"/>
      <c r="J503" s="12"/>
      <c r="K503" s="12"/>
      <c r="M503" s="144"/>
      <c r="N503" s="145"/>
      <c r="O503" s="145"/>
      <c r="P503" s="12"/>
    </row>
    <row r="504" spans="1:16" x14ac:dyDescent="0.25">
      <c r="A504" s="12"/>
      <c r="B504" s="12"/>
      <c r="C504" s="12"/>
      <c r="D504" s="28"/>
      <c r="E504" s="12"/>
      <c r="F504" s="28"/>
      <c r="G504" s="12"/>
      <c r="H504" s="12"/>
      <c r="I504" s="12"/>
      <c r="J504" s="12"/>
      <c r="K504" s="12"/>
      <c r="M504" s="144"/>
      <c r="N504" s="145"/>
      <c r="O504" s="145"/>
      <c r="P504" s="12"/>
    </row>
    <row r="505" spans="1:16" x14ac:dyDescent="0.25">
      <c r="A505" s="12"/>
      <c r="B505" s="12"/>
      <c r="C505" s="12"/>
      <c r="D505" s="28"/>
      <c r="E505" s="12"/>
      <c r="F505" s="28"/>
      <c r="G505" s="12"/>
      <c r="H505" s="12"/>
      <c r="I505" s="12"/>
      <c r="J505" s="12"/>
      <c r="K505" s="12"/>
      <c r="M505" s="144"/>
      <c r="N505" s="145"/>
      <c r="O505" s="145"/>
      <c r="P505" s="12"/>
    </row>
    <row r="506" spans="1:16" x14ac:dyDescent="0.25">
      <c r="A506" s="12"/>
      <c r="B506" s="12"/>
      <c r="C506" s="12"/>
      <c r="D506" s="28"/>
      <c r="E506" s="12"/>
      <c r="F506" s="28"/>
      <c r="G506" s="12"/>
      <c r="H506" s="12"/>
      <c r="I506" s="12"/>
      <c r="J506" s="12"/>
      <c r="K506" s="12"/>
      <c r="M506" s="144"/>
      <c r="N506" s="145"/>
      <c r="O506" s="145"/>
      <c r="P506" s="12"/>
    </row>
    <row r="507" spans="1:16" x14ac:dyDescent="0.25">
      <c r="A507" s="12"/>
      <c r="B507" s="12"/>
      <c r="C507" s="12"/>
      <c r="D507" s="28"/>
      <c r="E507" s="12"/>
      <c r="F507" s="28"/>
      <c r="G507" s="12"/>
      <c r="H507" s="12"/>
      <c r="I507" s="12"/>
      <c r="J507" s="12"/>
      <c r="K507" s="12"/>
      <c r="M507" s="144"/>
      <c r="N507" s="145"/>
      <c r="O507" s="145"/>
      <c r="P507" s="12"/>
    </row>
    <row r="508" spans="1:16" x14ac:dyDescent="0.25">
      <c r="A508" s="12"/>
      <c r="B508" s="12"/>
      <c r="C508" s="12"/>
      <c r="D508" s="28"/>
      <c r="E508" s="12"/>
      <c r="F508" s="28"/>
      <c r="G508" s="12"/>
      <c r="H508" s="12"/>
      <c r="I508" s="12"/>
      <c r="J508" s="12"/>
      <c r="K508" s="12"/>
      <c r="M508" s="144"/>
      <c r="N508" s="145"/>
      <c r="O508" s="145"/>
      <c r="P508" s="12"/>
    </row>
    <row r="509" spans="1:16" x14ac:dyDescent="0.25">
      <c r="A509" s="12"/>
      <c r="B509" s="12"/>
      <c r="C509" s="12"/>
      <c r="D509" s="28"/>
      <c r="E509" s="12"/>
      <c r="F509" s="28"/>
      <c r="G509" s="12"/>
      <c r="H509" s="12"/>
      <c r="I509" s="12"/>
      <c r="J509" s="12"/>
      <c r="K509" s="12"/>
      <c r="M509" s="144"/>
      <c r="N509" s="145"/>
      <c r="O509" s="145"/>
      <c r="P509" s="12"/>
    </row>
    <row r="510" spans="1:16" x14ac:dyDescent="0.25">
      <c r="A510" s="12"/>
      <c r="B510" s="12"/>
      <c r="C510" s="12"/>
      <c r="D510" s="28"/>
      <c r="E510" s="12"/>
      <c r="F510" s="28"/>
      <c r="G510" s="12"/>
      <c r="H510" s="12"/>
      <c r="I510" s="12"/>
      <c r="J510" s="12"/>
      <c r="K510" s="12"/>
      <c r="M510" s="144"/>
      <c r="N510" s="145"/>
      <c r="O510" s="145"/>
      <c r="P510" s="12"/>
    </row>
    <row r="511" spans="1:16" x14ac:dyDescent="0.25">
      <c r="A511" s="12"/>
      <c r="B511" s="12"/>
      <c r="C511" s="12"/>
      <c r="D511" s="28"/>
      <c r="E511" s="12"/>
      <c r="F511" s="28"/>
      <c r="G511" s="12"/>
      <c r="H511" s="12"/>
      <c r="I511" s="12"/>
      <c r="J511" s="12"/>
      <c r="K511" s="12"/>
      <c r="M511" s="144"/>
      <c r="N511" s="145"/>
      <c r="O511" s="145"/>
      <c r="P511" s="12"/>
    </row>
    <row r="512" spans="1:16" x14ac:dyDescent="0.25">
      <c r="A512" s="12"/>
      <c r="B512" s="12"/>
      <c r="C512" s="12"/>
      <c r="D512" s="28"/>
      <c r="E512" s="12"/>
      <c r="F512" s="28"/>
      <c r="G512" s="12"/>
      <c r="H512" s="12"/>
      <c r="I512" s="12"/>
      <c r="J512" s="12"/>
      <c r="K512" s="12"/>
      <c r="M512" s="144"/>
      <c r="N512" s="145"/>
      <c r="O512" s="145"/>
      <c r="P512" s="12"/>
    </row>
    <row r="513" spans="1:16" x14ac:dyDescent="0.25">
      <c r="A513" s="12"/>
      <c r="B513" s="12"/>
      <c r="C513" s="12"/>
      <c r="D513" s="28"/>
      <c r="E513" s="12"/>
      <c r="F513" s="28"/>
      <c r="G513" s="12"/>
      <c r="H513" s="12"/>
      <c r="I513" s="12"/>
      <c r="J513" s="12"/>
      <c r="K513" s="12"/>
      <c r="M513" s="144"/>
      <c r="N513" s="145"/>
      <c r="O513" s="145"/>
      <c r="P513" s="12"/>
    </row>
    <row r="514" spans="1:16" x14ac:dyDescent="0.25">
      <c r="A514" s="12"/>
      <c r="B514" s="12"/>
      <c r="C514" s="12"/>
      <c r="D514" s="28"/>
      <c r="E514" s="12"/>
      <c r="F514" s="28"/>
      <c r="G514" s="12"/>
      <c r="H514" s="12"/>
      <c r="I514" s="12"/>
      <c r="J514" s="12"/>
      <c r="K514" s="12"/>
      <c r="M514" s="144"/>
      <c r="N514" s="145"/>
      <c r="O514" s="145"/>
      <c r="P514" s="12"/>
    </row>
    <row r="515" spans="1:16" x14ac:dyDescent="0.25">
      <c r="A515" s="12"/>
      <c r="B515" s="12"/>
      <c r="C515" s="12"/>
      <c r="D515" s="28"/>
      <c r="E515" s="12"/>
      <c r="F515" s="28"/>
      <c r="G515" s="12"/>
      <c r="H515" s="12"/>
      <c r="I515" s="12"/>
      <c r="J515" s="12"/>
      <c r="K515" s="12"/>
      <c r="M515" s="144"/>
      <c r="N515" s="145"/>
      <c r="O515" s="145"/>
      <c r="P515" s="12"/>
    </row>
    <row r="516" spans="1:16" x14ac:dyDescent="0.25">
      <c r="A516" s="12"/>
      <c r="B516" s="12"/>
      <c r="C516" s="12"/>
      <c r="D516" s="28"/>
      <c r="E516" s="12"/>
      <c r="F516" s="28"/>
      <c r="G516" s="12"/>
      <c r="H516" s="12"/>
      <c r="I516" s="12"/>
      <c r="J516" s="12"/>
      <c r="K516" s="12"/>
      <c r="M516" s="144"/>
      <c r="N516" s="145"/>
      <c r="O516" s="145"/>
      <c r="P516" s="12"/>
    </row>
    <row r="517" spans="1:16" x14ac:dyDescent="0.25">
      <c r="A517" s="12"/>
      <c r="B517" s="12"/>
      <c r="C517" s="12"/>
      <c r="D517" s="28"/>
      <c r="E517" s="12"/>
      <c r="F517" s="28"/>
      <c r="G517" s="12"/>
      <c r="H517" s="12"/>
      <c r="I517" s="12"/>
      <c r="J517" s="12"/>
      <c r="K517" s="12"/>
      <c r="M517" s="144"/>
      <c r="N517" s="145"/>
      <c r="O517" s="145"/>
      <c r="P517" s="12"/>
    </row>
    <row r="518" spans="1:16" x14ac:dyDescent="0.25">
      <c r="A518" s="12"/>
      <c r="B518" s="12"/>
      <c r="C518" s="12"/>
      <c r="D518" s="28"/>
      <c r="E518" s="12"/>
      <c r="F518" s="28"/>
      <c r="G518" s="12"/>
      <c r="H518" s="12"/>
      <c r="I518" s="12"/>
      <c r="J518" s="12"/>
      <c r="K518" s="12"/>
      <c r="M518" s="144"/>
      <c r="N518" s="145"/>
      <c r="O518" s="145"/>
      <c r="P518" s="12"/>
    </row>
    <row r="519" spans="1:16" x14ac:dyDescent="0.25">
      <c r="A519" s="12"/>
      <c r="B519" s="12"/>
      <c r="C519" s="12"/>
      <c r="D519" s="28"/>
      <c r="E519" s="12"/>
      <c r="F519" s="28"/>
      <c r="G519" s="12"/>
      <c r="H519" s="12"/>
      <c r="I519" s="12"/>
      <c r="J519" s="12"/>
      <c r="K519" s="12"/>
      <c r="M519" s="144"/>
      <c r="N519" s="145"/>
      <c r="O519" s="145"/>
      <c r="P519" s="12"/>
    </row>
    <row r="520" spans="1:16" x14ac:dyDescent="0.25">
      <c r="A520" s="12"/>
      <c r="B520" s="12"/>
      <c r="C520" s="12"/>
      <c r="D520" s="28"/>
      <c r="E520" s="12"/>
      <c r="F520" s="28"/>
      <c r="G520" s="12"/>
      <c r="H520" s="12"/>
      <c r="I520" s="12"/>
      <c r="J520" s="12"/>
      <c r="K520" s="12"/>
      <c r="M520" s="144"/>
      <c r="N520" s="145"/>
      <c r="O520" s="145"/>
      <c r="P520" s="12"/>
    </row>
    <row r="521" spans="1:16" x14ac:dyDescent="0.25">
      <c r="A521" s="12"/>
      <c r="B521" s="12"/>
      <c r="C521" s="12"/>
      <c r="D521" s="28"/>
      <c r="E521" s="12"/>
      <c r="F521" s="28"/>
      <c r="G521" s="12"/>
      <c r="H521" s="12"/>
      <c r="I521" s="12"/>
      <c r="J521" s="12"/>
      <c r="K521" s="12"/>
      <c r="M521" s="144"/>
      <c r="N521" s="145"/>
      <c r="O521" s="145"/>
      <c r="P521" s="12"/>
    </row>
    <row r="522" spans="1:16" x14ac:dyDescent="0.25">
      <c r="A522" s="12"/>
      <c r="B522" s="12"/>
      <c r="C522" s="12"/>
      <c r="D522" s="28"/>
      <c r="E522" s="12"/>
      <c r="F522" s="28"/>
      <c r="G522" s="12"/>
      <c r="H522" s="12"/>
      <c r="I522" s="12"/>
      <c r="J522" s="12"/>
      <c r="K522" s="12"/>
      <c r="M522" s="144"/>
      <c r="N522" s="145"/>
      <c r="O522" s="145"/>
      <c r="P522" s="12"/>
    </row>
    <row r="523" spans="1:16" x14ac:dyDescent="0.25">
      <c r="A523" s="12"/>
      <c r="B523" s="12"/>
      <c r="C523" s="12"/>
      <c r="D523" s="28"/>
      <c r="E523" s="12"/>
      <c r="F523" s="28"/>
      <c r="G523" s="12"/>
      <c r="H523" s="12"/>
      <c r="I523" s="12"/>
      <c r="J523" s="12"/>
      <c r="K523" s="12"/>
      <c r="M523" s="144"/>
      <c r="N523" s="145"/>
      <c r="O523" s="145"/>
      <c r="P523" s="12"/>
    </row>
    <row r="524" spans="1:16" x14ac:dyDescent="0.25">
      <c r="A524" s="12"/>
      <c r="B524" s="12"/>
      <c r="C524" s="12"/>
      <c r="D524" s="28"/>
      <c r="E524" s="12"/>
      <c r="F524" s="28"/>
      <c r="G524" s="12"/>
      <c r="H524" s="12"/>
      <c r="I524" s="12"/>
      <c r="J524" s="12"/>
      <c r="K524" s="12"/>
      <c r="M524" s="144"/>
      <c r="N524" s="145"/>
      <c r="O524" s="145"/>
      <c r="P524" s="12"/>
    </row>
    <row r="525" spans="1:16" x14ac:dyDescent="0.25">
      <c r="A525" s="12"/>
      <c r="B525" s="12"/>
      <c r="C525" s="12"/>
      <c r="D525" s="28"/>
      <c r="E525" s="12"/>
      <c r="F525" s="28"/>
      <c r="G525" s="12"/>
      <c r="H525" s="12"/>
      <c r="I525" s="12"/>
      <c r="J525" s="12"/>
      <c r="K525" s="12"/>
      <c r="M525" s="144"/>
      <c r="N525" s="145"/>
      <c r="O525" s="145"/>
      <c r="P525" s="12"/>
    </row>
    <row r="526" spans="1:16" x14ac:dyDescent="0.25">
      <c r="A526" s="12"/>
      <c r="B526" s="12"/>
      <c r="C526" s="12"/>
      <c r="D526" s="28"/>
      <c r="E526" s="12"/>
      <c r="F526" s="28"/>
      <c r="G526" s="12"/>
      <c r="H526" s="12"/>
      <c r="I526" s="12"/>
      <c r="J526" s="12"/>
      <c r="K526" s="12"/>
      <c r="M526" s="144"/>
      <c r="N526" s="145"/>
      <c r="O526" s="145"/>
      <c r="P526" s="12"/>
    </row>
    <row r="527" spans="1:16" x14ac:dyDescent="0.25">
      <c r="A527" s="12"/>
      <c r="B527" s="12"/>
      <c r="C527" s="12"/>
      <c r="D527" s="28"/>
      <c r="E527" s="12"/>
      <c r="F527" s="28"/>
      <c r="G527" s="12"/>
      <c r="H527" s="12"/>
      <c r="I527" s="12"/>
      <c r="J527" s="12"/>
      <c r="K527" s="12"/>
      <c r="M527" s="144"/>
      <c r="N527" s="145"/>
      <c r="O527" s="145"/>
      <c r="P527" s="12"/>
    </row>
    <row r="528" spans="1:16" x14ac:dyDescent="0.25">
      <c r="A528" s="12"/>
      <c r="B528" s="12"/>
      <c r="C528" s="12"/>
      <c r="D528" s="28"/>
      <c r="E528" s="12"/>
      <c r="F528" s="28"/>
      <c r="G528" s="12"/>
      <c r="H528" s="12"/>
      <c r="I528" s="12"/>
      <c r="J528" s="12"/>
      <c r="K528" s="12"/>
      <c r="M528" s="144"/>
      <c r="N528" s="145"/>
      <c r="O528" s="145"/>
      <c r="P528" s="12"/>
    </row>
    <row r="529" spans="1:16" x14ac:dyDescent="0.25">
      <c r="A529" s="12"/>
      <c r="B529" s="12"/>
      <c r="C529" s="12"/>
      <c r="D529" s="28"/>
      <c r="E529" s="12"/>
      <c r="F529" s="28"/>
      <c r="G529" s="12"/>
      <c r="H529" s="12"/>
      <c r="I529" s="12"/>
      <c r="J529" s="12"/>
      <c r="K529" s="12"/>
      <c r="M529" s="144"/>
      <c r="N529" s="145"/>
      <c r="O529" s="145"/>
      <c r="P529" s="12"/>
    </row>
    <row r="530" spans="1:16" x14ac:dyDescent="0.25">
      <c r="A530" s="12"/>
      <c r="B530" s="12"/>
      <c r="C530" s="12"/>
      <c r="D530" s="28"/>
      <c r="E530" s="12"/>
      <c r="F530" s="28"/>
      <c r="G530" s="12"/>
      <c r="H530" s="12"/>
      <c r="I530" s="12"/>
      <c r="J530" s="12"/>
      <c r="K530" s="12"/>
      <c r="M530" s="144"/>
      <c r="N530" s="145"/>
      <c r="O530" s="145"/>
      <c r="P530" s="12"/>
    </row>
    <row r="531" spans="1:16" x14ac:dyDescent="0.25">
      <c r="A531" s="12"/>
      <c r="B531" s="12"/>
      <c r="C531" s="12"/>
      <c r="D531" s="28"/>
      <c r="E531" s="12"/>
      <c r="F531" s="28"/>
      <c r="G531" s="12"/>
      <c r="H531" s="12"/>
      <c r="I531" s="12"/>
      <c r="J531" s="12"/>
      <c r="K531" s="12"/>
      <c r="M531" s="144"/>
      <c r="N531" s="145"/>
      <c r="O531" s="145"/>
      <c r="P531" s="12"/>
    </row>
    <row r="532" spans="1:16" x14ac:dyDescent="0.25">
      <c r="A532" s="12"/>
      <c r="B532" s="12"/>
      <c r="C532" s="12"/>
      <c r="D532" s="28"/>
      <c r="E532" s="12"/>
      <c r="F532" s="28"/>
      <c r="G532" s="12"/>
      <c r="H532" s="12"/>
      <c r="I532" s="12"/>
      <c r="J532" s="12"/>
      <c r="K532" s="12"/>
      <c r="M532" s="144"/>
      <c r="N532" s="145"/>
      <c r="O532" s="145"/>
      <c r="P532" s="12"/>
    </row>
    <row r="533" spans="1:16" x14ac:dyDescent="0.25">
      <c r="A533" s="12"/>
      <c r="B533" s="12"/>
      <c r="C533" s="12"/>
      <c r="D533" s="28"/>
      <c r="E533" s="12"/>
      <c r="F533" s="28"/>
      <c r="G533" s="12"/>
      <c r="H533" s="12"/>
      <c r="I533" s="12"/>
      <c r="J533" s="12"/>
      <c r="K533" s="12"/>
      <c r="M533" s="144"/>
      <c r="N533" s="145"/>
      <c r="O533" s="145"/>
      <c r="P533" s="12"/>
    </row>
    <row r="534" spans="1:16" x14ac:dyDescent="0.25">
      <c r="A534" s="12"/>
      <c r="B534" s="12"/>
      <c r="C534" s="12"/>
      <c r="D534" s="28"/>
      <c r="E534" s="12"/>
      <c r="F534" s="28"/>
      <c r="G534" s="12"/>
      <c r="H534" s="12"/>
      <c r="I534" s="12"/>
      <c r="J534" s="12"/>
      <c r="K534" s="12"/>
      <c r="M534" s="144"/>
      <c r="N534" s="145"/>
      <c r="O534" s="145"/>
      <c r="P534" s="12"/>
    </row>
    <row r="535" spans="1:16" x14ac:dyDescent="0.25">
      <c r="A535" s="12"/>
      <c r="B535" s="12"/>
      <c r="C535" s="12"/>
      <c r="D535" s="28"/>
      <c r="E535" s="12"/>
      <c r="F535" s="28"/>
      <c r="G535" s="12"/>
      <c r="H535" s="12"/>
      <c r="I535" s="12"/>
      <c r="J535" s="12"/>
      <c r="K535" s="12"/>
      <c r="M535" s="144"/>
      <c r="N535" s="145"/>
      <c r="O535" s="145"/>
      <c r="P535" s="12"/>
    </row>
    <row r="536" spans="1:16" x14ac:dyDescent="0.25">
      <c r="A536" s="12"/>
      <c r="B536" s="12"/>
      <c r="C536" s="12"/>
      <c r="D536" s="28"/>
      <c r="E536" s="12"/>
      <c r="F536" s="28"/>
      <c r="G536" s="12"/>
      <c r="H536" s="12"/>
      <c r="I536" s="12"/>
      <c r="J536" s="12"/>
      <c r="K536" s="12"/>
      <c r="M536" s="144"/>
      <c r="N536" s="145"/>
      <c r="O536" s="145"/>
      <c r="P536" s="12"/>
    </row>
    <row r="537" spans="1:16" x14ac:dyDescent="0.25">
      <c r="A537" s="12"/>
      <c r="B537" s="12"/>
      <c r="C537" s="12"/>
      <c r="D537" s="28"/>
      <c r="E537" s="12"/>
      <c r="F537" s="28"/>
      <c r="G537" s="12"/>
      <c r="H537" s="12"/>
      <c r="I537" s="12"/>
      <c r="J537" s="12"/>
      <c r="K537" s="12"/>
      <c r="M537" s="144"/>
      <c r="N537" s="145"/>
      <c r="O537" s="145"/>
      <c r="P537" s="12"/>
    </row>
    <row r="538" spans="1:16" x14ac:dyDescent="0.25">
      <c r="A538" s="12"/>
      <c r="B538" s="12"/>
      <c r="C538" s="12"/>
      <c r="D538" s="28"/>
      <c r="E538" s="12"/>
      <c r="F538" s="28"/>
      <c r="G538" s="12"/>
      <c r="H538" s="12"/>
      <c r="I538" s="12"/>
      <c r="J538" s="12"/>
      <c r="K538" s="12"/>
      <c r="M538" s="144"/>
      <c r="N538" s="145"/>
      <c r="O538" s="145"/>
      <c r="P538" s="12"/>
    </row>
    <row r="539" spans="1:16" x14ac:dyDescent="0.25">
      <c r="A539" s="12"/>
      <c r="B539" s="12"/>
      <c r="C539" s="12"/>
      <c r="D539" s="28"/>
      <c r="E539" s="12"/>
      <c r="F539" s="28"/>
      <c r="G539" s="12"/>
      <c r="H539" s="12"/>
      <c r="I539" s="12"/>
      <c r="J539" s="12"/>
      <c r="K539" s="12"/>
      <c r="M539" s="144"/>
      <c r="N539" s="145"/>
      <c r="O539" s="145"/>
      <c r="P539" s="12"/>
    </row>
    <row r="540" spans="1:16" x14ac:dyDescent="0.25">
      <c r="A540" s="12"/>
      <c r="B540" s="12"/>
      <c r="C540" s="12"/>
      <c r="D540" s="28"/>
      <c r="E540" s="12"/>
      <c r="F540" s="28"/>
      <c r="G540" s="12"/>
      <c r="H540" s="12"/>
      <c r="I540" s="12"/>
      <c r="J540" s="12"/>
      <c r="K540" s="12"/>
      <c r="M540" s="144"/>
      <c r="N540" s="145"/>
      <c r="O540" s="145"/>
      <c r="P540" s="12"/>
    </row>
    <row r="541" spans="1:16" x14ac:dyDescent="0.25">
      <c r="A541" s="12"/>
      <c r="B541" s="12"/>
      <c r="C541" s="12"/>
      <c r="D541" s="28"/>
      <c r="E541" s="12"/>
      <c r="F541" s="28"/>
      <c r="G541" s="12"/>
      <c r="H541" s="12"/>
      <c r="I541" s="12"/>
      <c r="J541" s="12"/>
      <c r="K541" s="12"/>
      <c r="M541" s="144"/>
      <c r="N541" s="145"/>
      <c r="O541" s="145"/>
      <c r="P541" s="12"/>
    </row>
    <row r="542" spans="1:16" x14ac:dyDescent="0.25">
      <c r="A542" s="12"/>
      <c r="B542" s="12"/>
      <c r="C542" s="12"/>
      <c r="D542" s="28"/>
      <c r="E542" s="12"/>
      <c r="F542" s="28"/>
      <c r="G542" s="12"/>
      <c r="H542" s="12"/>
      <c r="I542" s="12"/>
      <c r="J542" s="12"/>
      <c r="K542" s="12"/>
      <c r="M542" s="144"/>
      <c r="N542" s="145"/>
      <c r="O542" s="145"/>
      <c r="P542" s="12"/>
    </row>
    <row r="543" spans="1:16" x14ac:dyDescent="0.25">
      <c r="A543" s="12"/>
      <c r="B543" s="12"/>
      <c r="C543" s="12"/>
      <c r="D543" s="28"/>
      <c r="E543" s="12"/>
      <c r="F543" s="28"/>
      <c r="G543" s="12"/>
      <c r="H543" s="12"/>
      <c r="I543" s="12"/>
      <c r="J543" s="12"/>
      <c r="K543" s="12"/>
      <c r="M543" s="144"/>
      <c r="N543" s="145"/>
      <c r="O543" s="145"/>
      <c r="P543" s="12"/>
    </row>
    <row r="544" spans="1:16" x14ac:dyDescent="0.25">
      <c r="A544" s="12"/>
      <c r="B544" s="12"/>
      <c r="C544" s="12"/>
      <c r="D544" s="28"/>
      <c r="E544" s="12"/>
      <c r="F544" s="28"/>
      <c r="G544" s="12"/>
      <c r="H544" s="12"/>
      <c r="I544" s="12"/>
      <c r="J544" s="12"/>
      <c r="K544" s="12"/>
      <c r="M544" s="144"/>
      <c r="N544" s="145"/>
      <c r="O544" s="145"/>
      <c r="P544" s="12"/>
    </row>
    <row r="545" spans="1:16" x14ac:dyDescent="0.25">
      <c r="A545" s="12"/>
      <c r="B545" s="12"/>
      <c r="C545" s="12"/>
      <c r="D545" s="28"/>
      <c r="E545" s="12"/>
      <c r="F545" s="28"/>
      <c r="G545" s="12"/>
      <c r="H545" s="12"/>
      <c r="I545" s="12"/>
      <c r="J545" s="12"/>
      <c r="K545" s="12"/>
      <c r="M545" s="144"/>
      <c r="N545" s="145"/>
      <c r="O545" s="145"/>
      <c r="P545" s="12"/>
    </row>
    <row r="546" spans="1:16" x14ac:dyDescent="0.25">
      <c r="A546" s="12"/>
      <c r="B546" s="12"/>
      <c r="C546" s="12"/>
      <c r="D546" s="28"/>
      <c r="E546" s="12"/>
      <c r="F546" s="28"/>
      <c r="G546" s="12"/>
      <c r="H546" s="12"/>
      <c r="I546" s="12"/>
      <c r="J546" s="12"/>
      <c r="K546" s="12"/>
      <c r="M546" s="144"/>
      <c r="N546" s="145"/>
      <c r="O546" s="145"/>
      <c r="P546" s="12"/>
    </row>
    <row r="547" spans="1:16" x14ac:dyDescent="0.25">
      <c r="A547" s="12"/>
      <c r="B547" s="12"/>
      <c r="C547" s="12"/>
      <c r="D547" s="28"/>
      <c r="E547" s="12"/>
      <c r="F547" s="28"/>
      <c r="G547" s="12"/>
      <c r="H547" s="12"/>
      <c r="I547" s="12"/>
      <c r="J547" s="12"/>
      <c r="K547" s="12"/>
      <c r="M547" s="144"/>
      <c r="N547" s="145"/>
      <c r="O547" s="145"/>
      <c r="P547" s="12"/>
    </row>
    <row r="548" spans="1:16" x14ac:dyDescent="0.25">
      <c r="A548" s="12"/>
      <c r="B548" s="12"/>
      <c r="C548" s="12"/>
      <c r="D548" s="28"/>
      <c r="E548" s="12"/>
      <c r="F548" s="28"/>
      <c r="G548" s="12"/>
      <c r="H548" s="12"/>
      <c r="I548" s="12"/>
      <c r="J548" s="12"/>
      <c r="K548" s="12"/>
      <c r="M548" s="144"/>
      <c r="N548" s="145"/>
      <c r="O548" s="145"/>
      <c r="P548" s="12"/>
    </row>
    <row r="549" spans="1:16" x14ac:dyDescent="0.25">
      <c r="A549" s="12"/>
      <c r="B549" s="12"/>
      <c r="C549" s="12"/>
      <c r="D549" s="28"/>
      <c r="E549" s="12"/>
      <c r="F549" s="28"/>
      <c r="G549" s="12"/>
      <c r="H549" s="12"/>
      <c r="I549" s="12"/>
      <c r="J549" s="12"/>
      <c r="K549" s="12"/>
      <c r="M549" s="144"/>
      <c r="N549" s="145"/>
      <c r="O549" s="145"/>
      <c r="P549" s="12"/>
    </row>
    <row r="550" spans="1:16" x14ac:dyDescent="0.25">
      <c r="A550" s="12"/>
      <c r="B550" s="12"/>
      <c r="C550" s="12"/>
      <c r="D550" s="28"/>
      <c r="E550" s="12"/>
      <c r="F550" s="28"/>
      <c r="G550" s="12"/>
      <c r="H550" s="12"/>
      <c r="I550" s="12"/>
      <c r="J550" s="12"/>
      <c r="K550" s="12"/>
      <c r="M550" s="144"/>
      <c r="N550" s="145"/>
      <c r="O550" s="145"/>
      <c r="P550" s="12"/>
    </row>
    <row r="551" spans="1:16" x14ac:dyDescent="0.25">
      <c r="A551" s="12"/>
      <c r="B551" s="12"/>
      <c r="C551" s="12"/>
      <c r="D551" s="28"/>
      <c r="E551" s="12"/>
      <c r="F551" s="28"/>
      <c r="G551" s="12"/>
      <c r="H551" s="12"/>
      <c r="I551" s="12"/>
      <c r="J551" s="12"/>
      <c r="K551" s="12"/>
      <c r="M551" s="144"/>
      <c r="N551" s="145"/>
      <c r="O551" s="145"/>
      <c r="P551" s="12"/>
    </row>
    <row r="552" spans="1:16" x14ac:dyDescent="0.25">
      <c r="A552" s="12"/>
      <c r="B552" s="12"/>
      <c r="C552" s="12"/>
      <c r="D552" s="28"/>
      <c r="E552" s="12"/>
      <c r="F552" s="28"/>
      <c r="G552" s="12"/>
      <c r="H552" s="12"/>
      <c r="I552" s="12"/>
      <c r="J552" s="12"/>
      <c r="K552" s="12"/>
      <c r="M552" s="144"/>
      <c r="N552" s="145"/>
      <c r="O552" s="145"/>
      <c r="P552" s="12"/>
    </row>
    <row r="553" spans="1:16" x14ac:dyDescent="0.25">
      <c r="A553" s="12"/>
      <c r="B553" s="12"/>
      <c r="C553" s="12"/>
      <c r="D553" s="28"/>
      <c r="E553" s="12"/>
      <c r="F553" s="28"/>
      <c r="G553" s="12"/>
      <c r="H553" s="12"/>
      <c r="I553" s="12"/>
      <c r="J553" s="12"/>
      <c r="K553" s="12"/>
      <c r="M553" s="144"/>
      <c r="N553" s="145"/>
      <c r="O553" s="145"/>
      <c r="P553" s="12"/>
    </row>
    <row r="554" spans="1:16" x14ac:dyDescent="0.25">
      <c r="A554" s="12"/>
      <c r="B554" s="12"/>
      <c r="C554" s="12"/>
      <c r="D554" s="28"/>
      <c r="E554" s="12"/>
      <c r="F554" s="28"/>
      <c r="G554" s="12"/>
      <c r="H554" s="12"/>
      <c r="I554" s="12"/>
      <c r="J554" s="12"/>
      <c r="K554" s="12"/>
      <c r="M554" s="144"/>
      <c r="N554" s="145"/>
      <c r="O554" s="145"/>
      <c r="P554" s="12"/>
    </row>
    <row r="555" spans="1:16" x14ac:dyDescent="0.25">
      <c r="A555" s="12"/>
      <c r="B555" s="12"/>
      <c r="C555" s="12"/>
      <c r="D555" s="28"/>
      <c r="E555" s="12"/>
      <c r="F555" s="28"/>
      <c r="G555" s="12"/>
      <c r="H555" s="12"/>
      <c r="I555" s="12"/>
      <c r="J555" s="12"/>
      <c r="K555" s="12"/>
      <c r="M555" s="144"/>
      <c r="N555" s="145"/>
      <c r="O555" s="145"/>
      <c r="P555" s="12"/>
    </row>
    <row r="556" spans="1:16" x14ac:dyDescent="0.25">
      <c r="A556" s="12"/>
      <c r="B556" s="12"/>
      <c r="C556" s="12"/>
      <c r="D556" s="28"/>
      <c r="E556" s="12"/>
      <c r="F556" s="28"/>
      <c r="G556" s="12"/>
      <c r="H556" s="12"/>
      <c r="I556" s="12"/>
      <c r="J556" s="12"/>
      <c r="K556" s="12"/>
      <c r="M556" s="144"/>
      <c r="N556" s="145"/>
      <c r="O556" s="145"/>
      <c r="P556" s="12"/>
    </row>
    <row r="557" spans="1:16" x14ac:dyDescent="0.25">
      <c r="A557" s="12"/>
      <c r="B557" s="12"/>
      <c r="C557" s="12"/>
      <c r="D557" s="28"/>
      <c r="E557" s="12"/>
      <c r="F557" s="28"/>
      <c r="G557" s="12"/>
      <c r="H557" s="12"/>
      <c r="I557" s="12"/>
      <c r="J557" s="12"/>
      <c r="K557" s="12"/>
      <c r="M557" s="144"/>
      <c r="N557" s="145"/>
      <c r="O557" s="145"/>
      <c r="P557" s="12"/>
    </row>
    <row r="558" spans="1:16" x14ac:dyDescent="0.25">
      <c r="A558" s="12"/>
      <c r="B558" s="12"/>
      <c r="C558" s="12"/>
      <c r="D558" s="28"/>
      <c r="E558" s="12"/>
      <c r="F558" s="28"/>
      <c r="G558" s="12"/>
      <c r="H558" s="12"/>
      <c r="I558" s="12"/>
      <c r="J558" s="12"/>
      <c r="K558" s="12"/>
      <c r="M558" s="144"/>
      <c r="N558" s="145"/>
      <c r="O558" s="145"/>
      <c r="P558" s="12"/>
    </row>
    <row r="559" spans="1:16" x14ac:dyDescent="0.25">
      <c r="A559" s="12"/>
      <c r="B559" s="12"/>
      <c r="C559" s="12"/>
      <c r="D559" s="28"/>
      <c r="E559" s="12"/>
      <c r="F559" s="28"/>
      <c r="G559" s="12"/>
      <c r="H559" s="12"/>
      <c r="I559" s="12"/>
      <c r="J559" s="12"/>
      <c r="K559" s="12"/>
      <c r="M559" s="144"/>
      <c r="N559" s="145"/>
      <c r="O559" s="145"/>
      <c r="P559" s="12"/>
    </row>
    <row r="560" spans="1:16" x14ac:dyDescent="0.25">
      <c r="A560" s="12"/>
      <c r="B560" s="12"/>
      <c r="C560" s="12"/>
      <c r="D560" s="28"/>
      <c r="E560" s="12"/>
      <c r="F560" s="28"/>
      <c r="G560" s="12"/>
      <c r="H560" s="12"/>
      <c r="I560" s="12"/>
      <c r="J560" s="12"/>
      <c r="K560" s="12"/>
      <c r="M560" s="144"/>
      <c r="N560" s="145"/>
      <c r="O560" s="145"/>
      <c r="P560" s="12"/>
    </row>
    <row r="561" spans="1:16" x14ac:dyDescent="0.25">
      <c r="A561" s="12"/>
      <c r="B561" s="12"/>
      <c r="C561" s="12"/>
      <c r="D561" s="28"/>
      <c r="E561" s="12"/>
      <c r="F561" s="28"/>
      <c r="G561" s="12"/>
      <c r="H561" s="12"/>
      <c r="I561" s="12"/>
      <c r="J561" s="12"/>
      <c r="K561" s="12"/>
      <c r="M561" s="144"/>
      <c r="N561" s="145"/>
      <c r="O561" s="145"/>
      <c r="P561" s="12"/>
    </row>
    <row r="562" spans="1:16" x14ac:dyDescent="0.25">
      <c r="A562" s="12"/>
      <c r="B562" s="12"/>
      <c r="C562" s="12"/>
      <c r="D562" s="28"/>
      <c r="E562" s="12"/>
      <c r="F562" s="28"/>
      <c r="G562" s="12"/>
      <c r="H562" s="12"/>
      <c r="I562" s="12"/>
      <c r="J562" s="12"/>
      <c r="K562" s="12"/>
      <c r="M562" s="144"/>
      <c r="N562" s="145"/>
      <c r="O562" s="145"/>
      <c r="P562" s="12"/>
    </row>
    <row r="563" spans="1:16" x14ac:dyDescent="0.25">
      <c r="A563" s="12"/>
      <c r="B563" s="12"/>
      <c r="C563" s="12"/>
      <c r="D563" s="28"/>
      <c r="E563" s="12"/>
      <c r="F563" s="28"/>
      <c r="G563" s="12"/>
      <c r="H563" s="12"/>
      <c r="I563" s="12"/>
      <c r="J563" s="12"/>
      <c r="K563" s="12"/>
      <c r="M563" s="144"/>
      <c r="N563" s="145"/>
      <c r="O563" s="145"/>
      <c r="P563" s="12"/>
    </row>
    <row r="564" spans="1:16" x14ac:dyDescent="0.25">
      <c r="A564" s="12"/>
      <c r="B564" s="12"/>
      <c r="C564" s="12"/>
      <c r="D564" s="28"/>
      <c r="E564" s="12"/>
      <c r="F564" s="28"/>
      <c r="G564" s="12"/>
      <c r="H564" s="12"/>
      <c r="I564" s="12"/>
      <c r="J564" s="12"/>
      <c r="K564" s="12"/>
      <c r="M564" s="144"/>
      <c r="N564" s="145"/>
      <c r="O564" s="145"/>
      <c r="P564" s="12"/>
    </row>
    <row r="565" spans="1:16" x14ac:dyDescent="0.25">
      <c r="A565" s="12"/>
      <c r="B565" s="12"/>
      <c r="C565" s="12"/>
      <c r="D565" s="28"/>
      <c r="E565" s="12"/>
      <c r="F565" s="28"/>
      <c r="G565" s="12"/>
      <c r="H565" s="12"/>
      <c r="I565" s="12"/>
      <c r="J565" s="12"/>
      <c r="K565" s="12"/>
      <c r="M565" s="144"/>
      <c r="N565" s="145"/>
      <c r="O565" s="145"/>
      <c r="P565" s="12"/>
    </row>
    <row r="566" spans="1:16" x14ac:dyDescent="0.25">
      <c r="A566" s="12"/>
      <c r="B566" s="12"/>
      <c r="C566" s="12"/>
      <c r="D566" s="28"/>
      <c r="E566" s="12"/>
      <c r="F566" s="28"/>
      <c r="G566" s="12"/>
      <c r="H566" s="12"/>
      <c r="I566" s="12"/>
      <c r="J566" s="12"/>
      <c r="K566" s="12"/>
      <c r="M566" s="144"/>
      <c r="N566" s="145"/>
      <c r="O566" s="145"/>
      <c r="P566" s="12"/>
    </row>
    <row r="567" spans="1:16" x14ac:dyDescent="0.25">
      <c r="A567" s="12"/>
      <c r="B567" s="12"/>
      <c r="C567" s="12"/>
      <c r="D567" s="28"/>
      <c r="E567" s="12"/>
      <c r="F567" s="28"/>
      <c r="G567" s="12"/>
      <c r="H567" s="12"/>
      <c r="I567" s="12"/>
      <c r="J567" s="12"/>
      <c r="K567" s="12"/>
      <c r="M567" s="144"/>
      <c r="N567" s="145"/>
      <c r="O567" s="145"/>
      <c r="P567" s="12"/>
    </row>
    <row r="568" spans="1:16" x14ac:dyDescent="0.25">
      <c r="A568" s="12"/>
      <c r="B568" s="12"/>
      <c r="C568" s="12"/>
      <c r="D568" s="28"/>
      <c r="E568" s="12"/>
      <c r="F568" s="28"/>
      <c r="G568" s="12"/>
      <c r="H568" s="12"/>
      <c r="I568" s="12"/>
      <c r="J568" s="12"/>
      <c r="K568" s="12"/>
      <c r="M568" s="144"/>
      <c r="N568" s="145"/>
      <c r="O568" s="145"/>
      <c r="P568" s="12"/>
    </row>
    <row r="569" spans="1:16" x14ac:dyDescent="0.25">
      <c r="A569" s="12"/>
      <c r="B569" s="12"/>
      <c r="C569" s="12"/>
      <c r="D569" s="28"/>
      <c r="E569" s="12"/>
      <c r="F569" s="28"/>
      <c r="G569" s="12"/>
      <c r="H569" s="12"/>
      <c r="I569" s="12"/>
      <c r="J569" s="12"/>
      <c r="K569" s="12"/>
      <c r="M569" s="144"/>
      <c r="N569" s="145"/>
      <c r="O569" s="145"/>
      <c r="P569" s="12"/>
    </row>
    <row r="570" spans="1:16" x14ac:dyDescent="0.25">
      <c r="A570" s="12"/>
      <c r="B570" s="12"/>
      <c r="C570" s="12"/>
      <c r="D570" s="28"/>
      <c r="E570" s="12"/>
      <c r="F570" s="28"/>
      <c r="G570" s="12"/>
      <c r="H570" s="12"/>
      <c r="I570" s="12"/>
      <c r="J570" s="12"/>
      <c r="K570" s="12"/>
      <c r="M570" s="144"/>
      <c r="N570" s="145"/>
      <c r="O570" s="145"/>
      <c r="P570" s="12"/>
    </row>
    <row r="571" spans="1:16" x14ac:dyDescent="0.25">
      <c r="A571" s="12"/>
      <c r="B571" s="12"/>
      <c r="C571" s="12"/>
      <c r="D571" s="28"/>
      <c r="E571" s="12"/>
      <c r="F571" s="28"/>
      <c r="G571" s="12"/>
      <c r="H571" s="12"/>
      <c r="I571" s="12"/>
      <c r="J571" s="12"/>
      <c r="K571" s="12"/>
      <c r="M571" s="144"/>
      <c r="N571" s="145"/>
      <c r="O571" s="145"/>
      <c r="P571" s="12"/>
    </row>
    <row r="572" spans="1:16" x14ac:dyDescent="0.25">
      <c r="A572" s="12"/>
      <c r="B572" s="12"/>
      <c r="C572" s="12"/>
      <c r="D572" s="28"/>
      <c r="E572" s="12"/>
      <c r="F572" s="28"/>
      <c r="G572" s="12"/>
      <c r="H572" s="12"/>
      <c r="I572" s="12"/>
      <c r="J572" s="12"/>
      <c r="K572" s="12"/>
      <c r="M572" s="144"/>
      <c r="N572" s="145"/>
      <c r="O572" s="145"/>
      <c r="P572" s="12"/>
    </row>
    <row r="573" spans="1:16" x14ac:dyDescent="0.25">
      <c r="A573" s="12"/>
      <c r="B573" s="12"/>
      <c r="C573" s="12"/>
      <c r="D573" s="28"/>
      <c r="E573" s="12"/>
      <c r="F573" s="28"/>
      <c r="G573" s="12"/>
      <c r="H573" s="12"/>
      <c r="I573" s="12"/>
      <c r="J573" s="12"/>
      <c r="K573" s="12"/>
      <c r="M573" s="144"/>
      <c r="N573" s="145"/>
      <c r="O573" s="145"/>
      <c r="P573" s="12"/>
    </row>
    <row r="574" spans="1:16" x14ac:dyDescent="0.25">
      <c r="A574" s="12"/>
      <c r="B574" s="12"/>
      <c r="C574" s="12"/>
      <c r="D574" s="28"/>
      <c r="E574" s="12"/>
      <c r="F574" s="28"/>
      <c r="G574" s="12"/>
      <c r="H574" s="12"/>
      <c r="I574" s="12"/>
      <c r="J574" s="12"/>
      <c r="K574" s="12"/>
      <c r="M574" s="144"/>
      <c r="N574" s="145"/>
      <c r="O574" s="145"/>
      <c r="P574" s="12"/>
    </row>
    <row r="575" spans="1:16" x14ac:dyDescent="0.25">
      <c r="A575" s="12"/>
      <c r="B575" s="12"/>
      <c r="C575" s="12"/>
      <c r="D575" s="28"/>
      <c r="E575" s="12"/>
      <c r="F575" s="28"/>
      <c r="G575" s="12"/>
      <c r="H575" s="12"/>
      <c r="I575" s="12"/>
      <c r="J575" s="12"/>
      <c r="K575" s="12"/>
      <c r="M575" s="144"/>
      <c r="N575" s="145"/>
      <c r="O575" s="145"/>
      <c r="P575" s="12"/>
    </row>
    <row r="576" spans="1:16" x14ac:dyDescent="0.25">
      <c r="A576" s="12"/>
      <c r="B576" s="12"/>
      <c r="C576" s="12"/>
      <c r="D576" s="28"/>
      <c r="E576" s="12"/>
      <c r="F576" s="28"/>
      <c r="G576" s="12"/>
      <c r="H576" s="12"/>
      <c r="I576" s="12"/>
      <c r="J576" s="12"/>
      <c r="K576" s="12"/>
      <c r="M576" s="144"/>
      <c r="N576" s="145"/>
      <c r="O576" s="145"/>
      <c r="P576" s="12"/>
    </row>
    <row r="577" spans="1:16" x14ac:dyDescent="0.25">
      <c r="A577" s="12"/>
      <c r="B577" s="12"/>
      <c r="C577" s="12"/>
      <c r="D577" s="28"/>
      <c r="E577" s="12"/>
      <c r="F577" s="28"/>
      <c r="G577" s="12"/>
      <c r="H577" s="12"/>
      <c r="I577" s="12"/>
      <c r="J577" s="12"/>
      <c r="K577" s="12"/>
      <c r="M577" s="144"/>
      <c r="N577" s="145"/>
      <c r="O577" s="145"/>
      <c r="P577" s="12"/>
    </row>
    <row r="578" spans="1:16" x14ac:dyDescent="0.25">
      <c r="A578" s="12"/>
      <c r="B578" s="12"/>
      <c r="C578" s="12"/>
      <c r="D578" s="28"/>
      <c r="E578" s="12"/>
      <c r="F578" s="28"/>
      <c r="G578" s="12"/>
      <c r="H578" s="12"/>
      <c r="I578" s="12"/>
      <c r="J578" s="12"/>
      <c r="K578" s="12"/>
      <c r="M578" s="144"/>
      <c r="N578" s="145"/>
      <c r="O578" s="145"/>
      <c r="P578" s="12"/>
    </row>
    <row r="579" spans="1:16" x14ac:dyDescent="0.25">
      <c r="A579" s="12"/>
      <c r="B579" s="12"/>
      <c r="C579" s="12"/>
      <c r="D579" s="28"/>
      <c r="E579" s="12"/>
      <c r="F579" s="28"/>
      <c r="G579" s="12"/>
      <c r="H579" s="12"/>
      <c r="I579" s="12"/>
      <c r="J579" s="12"/>
      <c r="K579" s="12"/>
      <c r="M579" s="144"/>
      <c r="N579" s="145"/>
      <c r="O579" s="145"/>
      <c r="P579" s="12"/>
    </row>
    <row r="580" spans="1:16" x14ac:dyDescent="0.25">
      <c r="A580" s="12"/>
      <c r="B580" s="12"/>
      <c r="C580" s="12"/>
      <c r="D580" s="28"/>
      <c r="E580" s="12"/>
      <c r="F580" s="28"/>
      <c r="G580" s="12"/>
      <c r="H580" s="12"/>
      <c r="I580" s="12"/>
      <c r="J580" s="12"/>
      <c r="K580" s="12"/>
      <c r="M580" s="144"/>
      <c r="N580" s="145"/>
      <c r="O580" s="145"/>
      <c r="P580" s="12"/>
    </row>
    <row r="581" spans="1:16" x14ac:dyDescent="0.25">
      <c r="A581" s="12"/>
      <c r="B581" s="12"/>
      <c r="C581" s="12"/>
      <c r="D581" s="28"/>
      <c r="E581" s="12"/>
      <c r="F581" s="28"/>
      <c r="G581" s="12"/>
      <c r="H581" s="12"/>
      <c r="I581" s="12"/>
      <c r="J581" s="12"/>
      <c r="K581" s="12"/>
      <c r="M581" s="144"/>
      <c r="N581" s="145"/>
      <c r="O581" s="145"/>
      <c r="P581" s="12"/>
    </row>
    <row r="582" spans="1:16" x14ac:dyDescent="0.25">
      <c r="A582" s="12"/>
      <c r="B582" s="12"/>
      <c r="C582" s="12"/>
      <c r="D582" s="28"/>
      <c r="E582" s="12"/>
      <c r="F582" s="28"/>
      <c r="G582" s="12"/>
      <c r="H582" s="12"/>
      <c r="I582" s="12"/>
      <c r="J582" s="12"/>
      <c r="K582" s="12"/>
      <c r="M582" s="144"/>
      <c r="N582" s="145"/>
      <c r="O582" s="145"/>
      <c r="P582" s="12"/>
    </row>
    <row r="583" spans="1:16" x14ac:dyDescent="0.25">
      <c r="A583" s="12"/>
      <c r="B583" s="12"/>
      <c r="C583" s="12"/>
      <c r="D583" s="28"/>
      <c r="E583" s="12"/>
      <c r="F583" s="28"/>
      <c r="G583" s="12"/>
      <c r="H583" s="12"/>
      <c r="I583" s="12"/>
      <c r="J583" s="12"/>
      <c r="K583" s="12"/>
      <c r="M583" s="144"/>
      <c r="N583" s="145"/>
      <c r="O583" s="145"/>
      <c r="P583" s="12"/>
    </row>
    <row r="584" spans="1:16" x14ac:dyDescent="0.25">
      <c r="A584" s="12"/>
      <c r="B584" s="12"/>
      <c r="C584" s="12"/>
      <c r="D584" s="28"/>
      <c r="E584" s="12"/>
      <c r="F584" s="28"/>
      <c r="G584" s="12"/>
      <c r="H584" s="12"/>
      <c r="I584" s="12"/>
      <c r="J584" s="12"/>
      <c r="K584" s="12"/>
      <c r="M584" s="144"/>
      <c r="N584" s="145"/>
      <c r="O584" s="145"/>
      <c r="P584" s="12"/>
    </row>
    <row r="585" spans="1:16" x14ac:dyDescent="0.25">
      <c r="A585" s="12"/>
      <c r="B585" s="12"/>
      <c r="C585" s="12"/>
      <c r="D585" s="28"/>
      <c r="E585" s="12"/>
      <c r="F585" s="28"/>
      <c r="G585" s="12"/>
      <c r="H585" s="12"/>
      <c r="I585" s="12"/>
      <c r="J585" s="12"/>
      <c r="K585" s="12"/>
      <c r="M585" s="144"/>
      <c r="N585" s="145"/>
      <c r="O585" s="145"/>
      <c r="P585" s="12"/>
    </row>
    <row r="586" spans="1:16" x14ac:dyDescent="0.25">
      <c r="A586" s="12"/>
      <c r="B586" s="12"/>
      <c r="C586" s="12"/>
      <c r="D586" s="28"/>
      <c r="E586" s="12"/>
      <c r="F586" s="28"/>
      <c r="G586" s="12"/>
      <c r="H586" s="12"/>
      <c r="I586" s="12"/>
      <c r="J586" s="12"/>
      <c r="K586" s="12"/>
      <c r="M586" s="144"/>
      <c r="N586" s="145"/>
      <c r="O586" s="145"/>
      <c r="P586" s="12"/>
    </row>
    <row r="587" spans="1:16" x14ac:dyDescent="0.25">
      <c r="A587" s="12"/>
      <c r="B587" s="12"/>
      <c r="C587" s="12"/>
      <c r="D587" s="28"/>
      <c r="E587" s="12"/>
      <c r="F587" s="28"/>
      <c r="G587" s="12"/>
      <c r="H587" s="12"/>
      <c r="I587" s="12"/>
      <c r="J587" s="12"/>
      <c r="K587" s="12"/>
      <c r="M587" s="144"/>
      <c r="N587" s="145"/>
      <c r="O587" s="145"/>
      <c r="P587" s="12"/>
    </row>
    <row r="588" spans="1:16" x14ac:dyDescent="0.25">
      <c r="A588" s="12"/>
      <c r="B588" s="12"/>
      <c r="C588" s="12"/>
      <c r="D588" s="28"/>
      <c r="E588" s="12"/>
      <c r="F588" s="28"/>
      <c r="G588" s="12"/>
      <c r="H588" s="12"/>
      <c r="I588" s="12"/>
      <c r="J588" s="12"/>
      <c r="K588" s="12"/>
      <c r="M588" s="144"/>
      <c r="N588" s="145"/>
      <c r="O588" s="145"/>
      <c r="P588" s="12"/>
    </row>
    <row r="589" spans="1:16" x14ac:dyDescent="0.25">
      <c r="A589" s="12"/>
      <c r="B589" s="12"/>
      <c r="C589" s="12"/>
      <c r="D589" s="28"/>
      <c r="E589" s="12"/>
      <c r="F589" s="28"/>
      <c r="G589" s="12"/>
      <c r="H589" s="12"/>
      <c r="I589" s="12"/>
      <c r="J589" s="12"/>
      <c r="K589" s="12"/>
      <c r="M589" s="144"/>
      <c r="N589" s="145"/>
      <c r="O589" s="145"/>
      <c r="P589" s="12"/>
    </row>
    <row r="590" spans="1:16" x14ac:dyDescent="0.25">
      <c r="A590" s="12"/>
      <c r="B590" s="12"/>
      <c r="C590" s="12"/>
      <c r="D590" s="28"/>
      <c r="E590" s="12"/>
      <c r="F590" s="28"/>
      <c r="G590" s="12"/>
      <c r="H590" s="12"/>
      <c r="I590" s="12"/>
      <c r="J590" s="12"/>
      <c r="K590" s="12"/>
      <c r="M590" s="144"/>
      <c r="N590" s="145"/>
      <c r="O590" s="145"/>
      <c r="P590" s="12"/>
    </row>
    <row r="591" spans="1:16" x14ac:dyDescent="0.25">
      <c r="A591" s="12"/>
      <c r="B591" s="12"/>
      <c r="C591" s="12"/>
      <c r="D591" s="28"/>
      <c r="E591" s="12"/>
      <c r="F591" s="28"/>
      <c r="G591" s="12"/>
      <c r="H591" s="12"/>
      <c r="I591" s="12"/>
      <c r="J591" s="12"/>
      <c r="K591" s="12"/>
      <c r="M591" s="144"/>
      <c r="N591" s="145"/>
      <c r="O591" s="145"/>
      <c r="P591" s="12"/>
    </row>
    <row r="592" spans="1:16" x14ac:dyDescent="0.25">
      <c r="A592" s="12"/>
      <c r="B592" s="12"/>
      <c r="C592" s="12"/>
      <c r="D592" s="28"/>
      <c r="E592" s="12"/>
      <c r="F592" s="28"/>
      <c r="G592" s="12"/>
      <c r="H592" s="12"/>
      <c r="I592" s="12"/>
      <c r="J592" s="12"/>
      <c r="K592" s="12"/>
      <c r="M592" s="144"/>
      <c r="N592" s="145"/>
      <c r="O592" s="145"/>
      <c r="P592" s="12"/>
    </row>
    <row r="593" spans="1:16" x14ac:dyDescent="0.25">
      <c r="A593" s="12"/>
      <c r="B593" s="12"/>
      <c r="C593" s="12"/>
      <c r="D593" s="28"/>
      <c r="E593" s="12"/>
      <c r="F593" s="28"/>
      <c r="G593" s="12"/>
      <c r="H593" s="12"/>
      <c r="I593" s="12"/>
      <c r="J593" s="12"/>
      <c r="K593" s="12"/>
      <c r="M593" s="144"/>
      <c r="N593" s="145"/>
      <c r="O593" s="145"/>
      <c r="P593" s="12"/>
    </row>
    <row r="594" spans="1:16" x14ac:dyDescent="0.25">
      <c r="A594" s="12"/>
      <c r="B594" s="12"/>
      <c r="C594" s="12"/>
      <c r="D594" s="28"/>
      <c r="E594" s="12"/>
      <c r="F594" s="28"/>
      <c r="G594" s="12"/>
      <c r="H594" s="12"/>
      <c r="I594" s="12"/>
      <c r="J594" s="12"/>
      <c r="K594" s="12"/>
      <c r="M594" s="144"/>
      <c r="N594" s="145"/>
      <c r="O594" s="145"/>
      <c r="P594" s="12"/>
    </row>
    <row r="595" spans="1:16" x14ac:dyDescent="0.25">
      <c r="A595" s="12"/>
      <c r="B595" s="12"/>
      <c r="C595" s="12"/>
      <c r="D595" s="28"/>
      <c r="E595" s="12"/>
      <c r="F595" s="28"/>
      <c r="G595" s="12"/>
      <c r="H595" s="12"/>
      <c r="I595" s="12"/>
      <c r="J595" s="12"/>
      <c r="K595" s="12"/>
      <c r="M595" s="144"/>
      <c r="N595" s="145"/>
      <c r="O595" s="145"/>
      <c r="P595" s="12"/>
    </row>
    <row r="596" spans="1:16" x14ac:dyDescent="0.25">
      <c r="A596" s="12"/>
      <c r="B596" s="12"/>
      <c r="C596" s="12"/>
      <c r="D596" s="28"/>
      <c r="E596" s="12"/>
      <c r="F596" s="28"/>
      <c r="G596" s="12"/>
      <c r="H596" s="12"/>
      <c r="I596" s="12"/>
      <c r="J596" s="12"/>
      <c r="K596" s="12"/>
      <c r="M596" s="144"/>
      <c r="N596" s="145"/>
      <c r="O596" s="145"/>
      <c r="P596" s="12"/>
    </row>
    <row r="597" spans="1:16" x14ac:dyDescent="0.25">
      <c r="A597" s="12"/>
      <c r="B597" s="12"/>
      <c r="C597" s="12"/>
      <c r="D597" s="28"/>
      <c r="E597" s="12"/>
      <c r="F597" s="28"/>
      <c r="G597" s="12"/>
      <c r="H597" s="12"/>
      <c r="I597" s="12"/>
      <c r="J597" s="12"/>
      <c r="K597" s="12"/>
      <c r="M597" s="144"/>
      <c r="N597" s="145"/>
      <c r="O597" s="145"/>
      <c r="P597" s="12"/>
    </row>
    <row r="598" spans="1:16" x14ac:dyDescent="0.25">
      <c r="A598" s="12"/>
      <c r="B598" s="12"/>
      <c r="C598" s="12"/>
      <c r="D598" s="28"/>
      <c r="E598" s="12"/>
      <c r="F598" s="28"/>
      <c r="G598" s="12"/>
      <c r="H598" s="12"/>
      <c r="I598" s="12"/>
      <c r="J598" s="12"/>
      <c r="K598" s="12"/>
      <c r="M598" s="144"/>
      <c r="N598" s="145"/>
      <c r="O598" s="145"/>
      <c r="P598" s="12"/>
    </row>
    <row r="599" spans="1:16" x14ac:dyDescent="0.25">
      <c r="A599" s="12"/>
      <c r="B599" s="12"/>
      <c r="C599" s="12"/>
      <c r="D599" s="28"/>
      <c r="E599" s="12"/>
      <c r="F599" s="28"/>
      <c r="G599" s="12"/>
      <c r="H599" s="12"/>
      <c r="I599" s="12"/>
      <c r="J599" s="12"/>
      <c r="K599" s="12"/>
      <c r="M599" s="144"/>
      <c r="N599" s="145"/>
      <c r="O599" s="145"/>
      <c r="P599" s="12"/>
    </row>
    <row r="600" spans="1:16" x14ac:dyDescent="0.25">
      <c r="A600" s="12"/>
      <c r="B600" s="12"/>
      <c r="C600" s="12"/>
      <c r="D600" s="28"/>
      <c r="E600" s="12"/>
      <c r="F600" s="28"/>
      <c r="G600" s="12"/>
      <c r="H600" s="12"/>
      <c r="I600" s="12"/>
      <c r="J600" s="12"/>
      <c r="K600" s="12"/>
      <c r="M600" s="144"/>
      <c r="N600" s="145"/>
      <c r="O600" s="145"/>
      <c r="P600" s="12"/>
    </row>
    <row r="601" spans="1:16" x14ac:dyDescent="0.25">
      <c r="A601" s="12"/>
      <c r="B601" s="12"/>
      <c r="C601" s="12"/>
      <c r="D601" s="28"/>
      <c r="E601" s="12"/>
      <c r="F601" s="28"/>
      <c r="G601" s="12"/>
      <c r="H601" s="12"/>
      <c r="I601" s="12"/>
      <c r="J601" s="12"/>
      <c r="K601" s="12"/>
      <c r="M601" s="144"/>
      <c r="N601" s="145"/>
      <c r="O601" s="145"/>
      <c r="P601" s="12"/>
    </row>
    <row r="602" spans="1:16" x14ac:dyDescent="0.25">
      <c r="A602" s="12"/>
      <c r="B602" s="12"/>
      <c r="C602" s="12"/>
      <c r="D602" s="28"/>
      <c r="E602" s="12"/>
      <c r="F602" s="28"/>
      <c r="G602" s="12"/>
      <c r="H602" s="12"/>
      <c r="I602" s="12"/>
      <c r="J602" s="12"/>
      <c r="K602" s="12"/>
      <c r="M602" s="144"/>
      <c r="N602" s="145"/>
      <c r="O602" s="145"/>
      <c r="P602" s="12"/>
    </row>
    <row r="603" spans="1:16" x14ac:dyDescent="0.25">
      <c r="A603" s="12"/>
      <c r="B603" s="12"/>
      <c r="C603" s="12"/>
      <c r="D603" s="28"/>
      <c r="E603" s="12"/>
      <c r="F603" s="28"/>
      <c r="G603" s="12"/>
      <c r="H603" s="12"/>
      <c r="I603" s="12"/>
      <c r="J603" s="12"/>
      <c r="K603" s="12"/>
      <c r="M603" s="144"/>
      <c r="N603" s="145"/>
      <c r="O603" s="145"/>
      <c r="P603" s="12"/>
    </row>
    <row r="604" spans="1:16" x14ac:dyDescent="0.25">
      <c r="A604" s="12"/>
      <c r="B604" s="12"/>
      <c r="C604" s="12"/>
      <c r="D604" s="28"/>
      <c r="E604" s="12"/>
      <c r="F604" s="28"/>
      <c r="G604" s="12"/>
      <c r="H604" s="12"/>
      <c r="I604" s="12"/>
      <c r="J604" s="12"/>
      <c r="K604" s="12"/>
      <c r="M604" s="144"/>
      <c r="N604" s="145"/>
      <c r="O604" s="145"/>
      <c r="P604" s="12"/>
    </row>
    <row r="605" spans="1:16" x14ac:dyDescent="0.25">
      <c r="A605" s="12"/>
      <c r="B605" s="12"/>
      <c r="C605" s="12"/>
      <c r="D605" s="28"/>
      <c r="E605" s="12"/>
      <c r="F605" s="28"/>
      <c r="G605" s="12"/>
      <c r="H605" s="12"/>
      <c r="I605" s="12"/>
      <c r="J605" s="12"/>
      <c r="K605" s="12"/>
      <c r="M605" s="144"/>
      <c r="N605" s="145"/>
      <c r="O605" s="145"/>
      <c r="P605" s="12"/>
    </row>
    <row r="606" spans="1:16" x14ac:dyDescent="0.25">
      <c r="A606" s="12"/>
      <c r="B606" s="12"/>
      <c r="C606" s="12"/>
      <c r="D606" s="28"/>
      <c r="E606" s="12"/>
      <c r="F606" s="28"/>
      <c r="G606" s="12"/>
      <c r="H606" s="12"/>
      <c r="I606" s="12"/>
      <c r="J606" s="12"/>
      <c r="K606" s="12"/>
      <c r="M606" s="144"/>
      <c r="N606" s="145"/>
      <c r="O606" s="145"/>
      <c r="P606" s="12"/>
    </row>
    <row r="607" spans="1:16" x14ac:dyDescent="0.25">
      <c r="A607" s="12"/>
      <c r="B607" s="12"/>
      <c r="C607" s="12"/>
      <c r="D607" s="28"/>
      <c r="E607" s="12"/>
      <c r="F607" s="28"/>
      <c r="G607" s="12"/>
      <c r="H607" s="12"/>
      <c r="I607" s="12"/>
      <c r="J607" s="12"/>
      <c r="K607" s="12"/>
      <c r="M607" s="144"/>
      <c r="N607" s="145"/>
      <c r="O607" s="145"/>
      <c r="P607" s="12"/>
    </row>
    <row r="608" spans="1:16" x14ac:dyDescent="0.25">
      <c r="A608" s="12"/>
      <c r="B608" s="12"/>
      <c r="C608" s="12"/>
      <c r="D608" s="28"/>
      <c r="E608" s="12"/>
      <c r="F608" s="28"/>
      <c r="G608" s="12"/>
      <c r="H608" s="12"/>
      <c r="I608" s="12"/>
      <c r="J608" s="12"/>
      <c r="K608" s="12"/>
      <c r="M608" s="144"/>
      <c r="N608" s="145"/>
      <c r="O608" s="145"/>
      <c r="P608" s="12"/>
    </row>
    <row r="609" spans="1:16" x14ac:dyDescent="0.25">
      <c r="A609" s="12"/>
      <c r="B609" s="12"/>
      <c r="C609" s="12"/>
      <c r="D609" s="28"/>
      <c r="E609" s="12"/>
      <c r="F609" s="28"/>
      <c r="G609" s="12"/>
      <c r="H609" s="12"/>
      <c r="I609" s="12"/>
      <c r="J609" s="12"/>
      <c r="K609" s="12"/>
      <c r="M609" s="144"/>
      <c r="N609" s="145"/>
      <c r="O609" s="145"/>
      <c r="P609" s="12"/>
    </row>
    <row r="610" spans="1:16" x14ac:dyDescent="0.25">
      <c r="A610" s="12"/>
      <c r="B610" s="12"/>
      <c r="C610" s="12"/>
      <c r="D610" s="28"/>
      <c r="E610" s="12"/>
      <c r="F610" s="28"/>
      <c r="G610" s="12"/>
      <c r="H610" s="12"/>
      <c r="I610" s="12"/>
      <c r="J610" s="12"/>
      <c r="K610" s="12"/>
      <c r="M610" s="144"/>
      <c r="N610" s="145"/>
      <c r="O610" s="145"/>
      <c r="P610" s="12"/>
    </row>
    <row r="611" spans="1:16" x14ac:dyDescent="0.25">
      <c r="A611" s="12"/>
      <c r="B611" s="12"/>
      <c r="C611" s="12"/>
      <c r="D611" s="28"/>
      <c r="E611" s="12"/>
      <c r="F611" s="28"/>
      <c r="G611" s="12"/>
      <c r="H611" s="12"/>
      <c r="I611" s="12"/>
      <c r="J611" s="12"/>
      <c r="K611" s="12"/>
      <c r="M611" s="144"/>
      <c r="N611" s="145"/>
      <c r="O611" s="145"/>
      <c r="P611" s="12"/>
    </row>
    <row r="612" spans="1:16" x14ac:dyDescent="0.25">
      <c r="A612" s="12"/>
      <c r="B612" s="12"/>
      <c r="C612" s="12"/>
      <c r="D612" s="28"/>
      <c r="E612" s="12"/>
      <c r="F612" s="28"/>
      <c r="G612" s="12"/>
      <c r="H612" s="12"/>
      <c r="I612" s="12"/>
      <c r="J612" s="12"/>
      <c r="K612" s="12"/>
      <c r="M612" s="144"/>
      <c r="N612" s="145"/>
      <c r="O612" s="145"/>
      <c r="P612" s="12"/>
    </row>
    <row r="613" spans="1:16" x14ac:dyDescent="0.25">
      <c r="A613" s="12"/>
      <c r="B613" s="12"/>
      <c r="C613" s="12"/>
      <c r="D613" s="28"/>
      <c r="E613" s="12"/>
      <c r="F613" s="28"/>
      <c r="G613" s="12"/>
      <c r="H613" s="12"/>
      <c r="I613" s="12"/>
      <c r="J613" s="12"/>
      <c r="K613" s="12"/>
      <c r="M613" s="144"/>
      <c r="N613" s="145"/>
      <c r="O613" s="145"/>
      <c r="P613" s="12"/>
    </row>
    <row r="614" spans="1:16" x14ac:dyDescent="0.25">
      <c r="A614" s="12"/>
      <c r="B614" s="12"/>
      <c r="C614" s="12"/>
      <c r="D614" s="28"/>
      <c r="E614" s="12"/>
      <c r="F614" s="28"/>
      <c r="G614" s="12"/>
      <c r="H614" s="12"/>
      <c r="I614" s="12"/>
      <c r="J614" s="12"/>
      <c r="K614" s="12"/>
      <c r="M614" s="144"/>
      <c r="N614" s="145"/>
      <c r="O614" s="145"/>
      <c r="P614" s="12"/>
    </row>
    <row r="615" spans="1:16" x14ac:dyDescent="0.25">
      <c r="A615" s="12"/>
      <c r="B615" s="12"/>
      <c r="C615" s="12"/>
      <c r="D615" s="28"/>
      <c r="E615" s="12"/>
      <c r="F615" s="28"/>
      <c r="G615" s="12"/>
      <c r="H615" s="12"/>
      <c r="I615" s="12"/>
      <c r="J615" s="12"/>
      <c r="K615" s="12"/>
      <c r="M615" s="144"/>
      <c r="N615" s="145"/>
      <c r="O615" s="145"/>
      <c r="P615" s="12"/>
    </row>
    <row r="616" spans="1:16" x14ac:dyDescent="0.25">
      <c r="A616" s="12"/>
      <c r="B616" s="12"/>
      <c r="C616" s="12"/>
      <c r="D616" s="28"/>
      <c r="E616" s="12"/>
      <c r="F616" s="28"/>
      <c r="G616" s="12"/>
      <c r="H616" s="12"/>
      <c r="I616" s="12"/>
      <c r="J616" s="12"/>
      <c r="K616" s="12"/>
      <c r="M616" s="144"/>
      <c r="N616" s="145"/>
      <c r="O616" s="145"/>
      <c r="P616" s="12"/>
    </row>
    <row r="617" spans="1:16" x14ac:dyDescent="0.25">
      <c r="A617" s="12"/>
      <c r="B617" s="12"/>
      <c r="C617" s="12"/>
      <c r="D617" s="28"/>
      <c r="E617" s="12"/>
      <c r="F617" s="28"/>
      <c r="G617" s="12"/>
      <c r="H617" s="12"/>
      <c r="I617" s="12"/>
      <c r="J617" s="12"/>
      <c r="K617" s="12"/>
      <c r="M617" s="144"/>
      <c r="N617" s="145"/>
      <c r="O617" s="145"/>
      <c r="P617" s="12"/>
    </row>
    <row r="618" spans="1:16" x14ac:dyDescent="0.25">
      <c r="A618" s="12"/>
      <c r="B618" s="12"/>
      <c r="C618" s="12"/>
      <c r="D618" s="28"/>
      <c r="E618" s="12"/>
      <c r="F618" s="28"/>
      <c r="G618" s="12"/>
      <c r="H618" s="12"/>
      <c r="I618" s="12"/>
      <c r="J618" s="12"/>
      <c r="K618" s="12"/>
      <c r="M618" s="144"/>
      <c r="N618" s="145"/>
      <c r="O618" s="145"/>
      <c r="P618" s="12"/>
    </row>
    <row r="619" spans="1:16" x14ac:dyDescent="0.25">
      <c r="A619" s="12"/>
      <c r="B619" s="12"/>
      <c r="C619" s="12"/>
      <c r="D619" s="28"/>
      <c r="E619" s="12"/>
      <c r="F619" s="28"/>
      <c r="G619" s="12"/>
      <c r="H619" s="12"/>
      <c r="I619" s="12"/>
      <c r="J619" s="12"/>
      <c r="K619" s="12"/>
      <c r="M619" s="144"/>
      <c r="N619" s="145"/>
      <c r="O619" s="145"/>
      <c r="P619" s="12"/>
    </row>
    <row r="620" spans="1:16" x14ac:dyDescent="0.25">
      <c r="A620" s="12"/>
      <c r="B620" s="12"/>
      <c r="C620" s="12"/>
      <c r="D620" s="28"/>
      <c r="E620" s="12"/>
      <c r="F620" s="28"/>
      <c r="G620" s="12"/>
      <c r="H620" s="12"/>
      <c r="I620" s="12"/>
      <c r="J620" s="12"/>
      <c r="K620" s="12"/>
      <c r="M620" s="144"/>
      <c r="N620" s="145"/>
      <c r="O620" s="145"/>
      <c r="P620" s="12"/>
    </row>
    <row r="621" spans="1:16" x14ac:dyDescent="0.25">
      <c r="A621" s="12"/>
      <c r="B621" s="12"/>
      <c r="C621" s="12"/>
      <c r="D621" s="28"/>
      <c r="E621" s="12"/>
      <c r="F621" s="28"/>
      <c r="G621" s="12"/>
      <c r="H621" s="12"/>
      <c r="I621" s="12"/>
      <c r="J621" s="12"/>
      <c r="K621" s="12"/>
      <c r="M621" s="144"/>
      <c r="N621" s="145"/>
      <c r="O621" s="145"/>
      <c r="P621" s="12"/>
    </row>
    <row r="622" spans="1:16" x14ac:dyDescent="0.25">
      <c r="A622" s="12"/>
      <c r="B622" s="12"/>
      <c r="C622" s="12"/>
      <c r="D622" s="28"/>
      <c r="E622" s="12"/>
      <c r="F622" s="28"/>
      <c r="G622" s="12"/>
      <c r="H622" s="12"/>
      <c r="I622" s="12"/>
      <c r="J622" s="12"/>
      <c r="K622" s="12"/>
      <c r="M622" s="144"/>
      <c r="N622" s="145"/>
      <c r="O622" s="145"/>
      <c r="P622" s="12"/>
    </row>
    <row r="623" spans="1:16" x14ac:dyDescent="0.25">
      <c r="A623" s="12"/>
      <c r="B623" s="12"/>
      <c r="C623" s="12"/>
      <c r="D623" s="28"/>
      <c r="E623" s="12"/>
      <c r="F623" s="28"/>
      <c r="G623" s="12"/>
      <c r="H623" s="12"/>
      <c r="I623" s="12"/>
      <c r="J623" s="12"/>
      <c r="K623" s="12"/>
      <c r="M623" s="144"/>
      <c r="N623" s="145"/>
      <c r="O623" s="145"/>
      <c r="P623" s="12"/>
    </row>
    <row r="624" spans="1:16" x14ac:dyDescent="0.25">
      <c r="A624" s="12"/>
      <c r="B624" s="12"/>
      <c r="C624" s="12"/>
      <c r="D624" s="28"/>
      <c r="E624" s="12"/>
      <c r="F624" s="28"/>
      <c r="G624" s="12"/>
      <c r="H624" s="12"/>
      <c r="I624" s="12"/>
      <c r="J624" s="12"/>
      <c r="K624" s="12"/>
      <c r="M624" s="144"/>
      <c r="N624" s="145"/>
      <c r="O624" s="145"/>
      <c r="P624" s="12"/>
    </row>
    <row r="625" spans="1:16" x14ac:dyDescent="0.25">
      <c r="A625" s="12"/>
      <c r="B625" s="12"/>
      <c r="C625" s="12"/>
      <c r="D625" s="28"/>
      <c r="E625" s="12"/>
      <c r="F625" s="28"/>
      <c r="G625" s="12"/>
      <c r="H625" s="12"/>
      <c r="I625" s="12"/>
      <c r="J625" s="12"/>
      <c r="K625" s="12"/>
      <c r="M625" s="144"/>
      <c r="N625" s="145"/>
      <c r="O625" s="145"/>
      <c r="P625" s="12"/>
    </row>
    <row r="626" spans="1:16" x14ac:dyDescent="0.25">
      <c r="A626" s="12"/>
      <c r="B626" s="12"/>
      <c r="C626" s="12"/>
      <c r="D626" s="28"/>
      <c r="E626" s="12"/>
      <c r="F626" s="28"/>
      <c r="G626" s="12"/>
      <c r="H626" s="12"/>
      <c r="I626" s="12"/>
      <c r="J626" s="12"/>
      <c r="K626" s="12"/>
      <c r="M626" s="144"/>
      <c r="N626" s="145"/>
      <c r="O626" s="145"/>
      <c r="P626" s="12"/>
    </row>
    <row r="627" spans="1:16" x14ac:dyDescent="0.25">
      <c r="A627" s="12"/>
      <c r="B627" s="12"/>
      <c r="C627" s="12"/>
      <c r="D627" s="28"/>
      <c r="E627" s="12"/>
      <c r="F627" s="28"/>
      <c r="G627" s="12"/>
      <c r="H627" s="12"/>
      <c r="I627" s="12"/>
      <c r="J627" s="12"/>
      <c r="K627" s="12"/>
      <c r="M627" s="144"/>
      <c r="N627" s="145"/>
      <c r="O627" s="145"/>
      <c r="P627" s="12"/>
    </row>
    <row r="628" spans="1:16" x14ac:dyDescent="0.25">
      <c r="A628" s="12"/>
      <c r="B628" s="12"/>
      <c r="C628" s="12"/>
      <c r="D628" s="28"/>
      <c r="E628" s="12"/>
      <c r="F628" s="28"/>
      <c r="G628" s="12"/>
      <c r="H628" s="12"/>
      <c r="I628" s="12"/>
      <c r="J628" s="12"/>
      <c r="K628" s="12"/>
      <c r="M628" s="144"/>
      <c r="N628" s="145"/>
      <c r="O628" s="145"/>
      <c r="P628" s="12"/>
    </row>
    <row r="629" spans="1:16" x14ac:dyDescent="0.25">
      <c r="A629" s="12"/>
      <c r="B629" s="12"/>
      <c r="C629" s="12"/>
      <c r="D629" s="28"/>
      <c r="E629" s="12"/>
      <c r="F629" s="28"/>
      <c r="G629" s="12"/>
      <c r="H629" s="12"/>
      <c r="I629" s="12"/>
      <c r="J629" s="12"/>
      <c r="K629" s="12"/>
      <c r="M629" s="144"/>
      <c r="N629" s="145"/>
      <c r="O629" s="145"/>
      <c r="P629" s="12"/>
    </row>
    <row r="630" spans="1:16" x14ac:dyDescent="0.25">
      <c r="A630" s="12"/>
      <c r="B630" s="12"/>
      <c r="C630" s="12"/>
      <c r="D630" s="28"/>
      <c r="E630" s="12"/>
      <c r="F630" s="28"/>
      <c r="G630" s="12"/>
      <c r="H630" s="12"/>
      <c r="I630" s="12"/>
      <c r="J630" s="12"/>
      <c r="K630" s="12"/>
      <c r="M630" s="144"/>
      <c r="N630" s="145"/>
      <c r="O630" s="145"/>
      <c r="P630" s="12"/>
    </row>
    <row r="631" spans="1:16" x14ac:dyDescent="0.25">
      <c r="A631" s="12"/>
      <c r="B631" s="12"/>
      <c r="C631" s="12"/>
      <c r="D631" s="28"/>
      <c r="E631" s="12"/>
      <c r="F631" s="28"/>
      <c r="G631" s="12"/>
      <c r="H631" s="12"/>
      <c r="I631" s="12"/>
      <c r="J631" s="12"/>
      <c r="K631" s="12"/>
      <c r="M631" s="144"/>
      <c r="N631" s="145"/>
      <c r="O631" s="145"/>
      <c r="P631" s="12"/>
    </row>
    <row r="632" spans="1:16" x14ac:dyDescent="0.25">
      <c r="A632" s="12"/>
      <c r="B632" s="12"/>
      <c r="C632" s="12"/>
      <c r="D632" s="28"/>
      <c r="E632" s="12"/>
      <c r="F632" s="28"/>
      <c r="G632" s="12"/>
      <c r="H632" s="12"/>
      <c r="I632" s="12"/>
      <c r="J632" s="12"/>
      <c r="K632" s="12"/>
      <c r="M632" s="144"/>
      <c r="N632" s="145"/>
      <c r="O632" s="145"/>
      <c r="P632" s="12"/>
    </row>
    <row r="633" spans="1:16" x14ac:dyDescent="0.25">
      <c r="A633" s="12"/>
      <c r="B633" s="12"/>
      <c r="C633" s="12"/>
      <c r="D633" s="28"/>
      <c r="E633" s="12"/>
      <c r="F633" s="28"/>
      <c r="G633" s="12"/>
      <c r="H633" s="12"/>
      <c r="I633" s="12"/>
      <c r="J633" s="12"/>
      <c r="K633" s="12"/>
      <c r="M633" s="144"/>
      <c r="N633" s="145"/>
      <c r="O633" s="145"/>
      <c r="P633" s="12"/>
    </row>
    <row r="634" spans="1:16" x14ac:dyDescent="0.25">
      <c r="A634" s="12"/>
      <c r="B634" s="12"/>
      <c r="C634" s="12"/>
      <c r="D634" s="28"/>
      <c r="E634" s="12"/>
      <c r="F634" s="28"/>
      <c r="G634" s="12"/>
      <c r="H634" s="12"/>
      <c r="I634" s="12"/>
      <c r="J634" s="12"/>
      <c r="K634" s="12"/>
      <c r="M634" s="144"/>
      <c r="N634" s="145"/>
      <c r="O634" s="145"/>
      <c r="P634" s="12"/>
    </row>
    <row r="635" spans="1:16" x14ac:dyDescent="0.25">
      <c r="A635" s="12"/>
      <c r="B635" s="12"/>
      <c r="C635" s="12"/>
      <c r="D635" s="28"/>
      <c r="E635" s="12"/>
      <c r="F635" s="28"/>
      <c r="G635" s="12"/>
      <c r="H635" s="12"/>
      <c r="I635" s="12"/>
      <c r="J635" s="12"/>
      <c r="K635" s="12"/>
      <c r="M635" s="144"/>
      <c r="N635" s="145"/>
      <c r="O635" s="145"/>
      <c r="P635" s="12"/>
    </row>
    <row r="636" spans="1:16" x14ac:dyDescent="0.25">
      <c r="A636" s="12"/>
      <c r="B636" s="12"/>
      <c r="C636" s="12"/>
      <c r="D636" s="28"/>
      <c r="E636" s="12"/>
      <c r="F636" s="28"/>
      <c r="G636" s="12"/>
      <c r="H636" s="12"/>
      <c r="I636" s="12"/>
      <c r="J636" s="12"/>
      <c r="K636" s="12"/>
      <c r="M636" s="144"/>
      <c r="N636" s="145"/>
      <c r="O636" s="145"/>
      <c r="P636" s="12"/>
    </row>
    <row r="637" spans="1:16" x14ac:dyDescent="0.25">
      <c r="A637" s="12"/>
      <c r="B637" s="12"/>
      <c r="C637" s="12"/>
      <c r="D637" s="28"/>
      <c r="E637" s="12"/>
      <c r="F637" s="28"/>
      <c r="G637" s="12"/>
      <c r="H637" s="12"/>
      <c r="I637" s="12"/>
      <c r="J637" s="12"/>
      <c r="K637" s="12"/>
      <c r="M637" s="144"/>
      <c r="N637" s="145"/>
      <c r="O637" s="145"/>
      <c r="P637" s="12"/>
    </row>
    <row r="638" spans="1:16" x14ac:dyDescent="0.25">
      <c r="A638" s="12"/>
      <c r="B638" s="12"/>
      <c r="C638" s="12"/>
      <c r="D638" s="28"/>
      <c r="E638" s="12"/>
      <c r="F638" s="28"/>
      <c r="G638" s="12"/>
      <c r="H638" s="12"/>
      <c r="I638" s="12"/>
      <c r="J638" s="12"/>
      <c r="K638" s="12"/>
      <c r="M638" s="144"/>
      <c r="N638" s="145"/>
      <c r="O638" s="145"/>
      <c r="P638" s="12"/>
    </row>
    <row r="639" spans="1:16" x14ac:dyDescent="0.25">
      <c r="A639" s="12"/>
      <c r="B639" s="12"/>
      <c r="C639" s="12"/>
      <c r="D639" s="28"/>
      <c r="E639" s="12"/>
      <c r="F639" s="28"/>
      <c r="G639" s="12"/>
      <c r="H639" s="12"/>
      <c r="I639" s="12"/>
      <c r="J639" s="12"/>
      <c r="K639" s="12"/>
      <c r="M639" s="144"/>
      <c r="N639" s="145"/>
      <c r="O639" s="145"/>
      <c r="P639" s="12"/>
    </row>
    <row r="640" spans="1:16" x14ac:dyDescent="0.25">
      <c r="A640" s="12"/>
      <c r="B640" s="12"/>
      <c r="C640" s="12"/>
      <c r="D640" s="28"/>
      <c r="E640" s="12"/>
      <c r="F640" s="28"/>
      <c r="G640" s="12"/>
      <c r="H640" s="12"/>
      <c r="I640" s="12"/>
      <c r="J640" s="12"/>
      <c r="K640" s="12"/>
      <c r="M640" s="144"/>
      <c r="N640" s="145"/>
      <c r="O640" s="145"/>
      <c r="P640" s="12"/>
    </row>
    <row r="641" spans="1:16" x14ac:dyDescent="0.25">
      <c r="A641" s="12"/>
      <c r="B641" s="12"/>
      <c r="C641" s="12"/>
      <c r="D641" s="28"/>
      <c r="E641" s="12"/>
      <c r="F641" s="28"/>
      <c r="G641" s="12"/>
      <c r="H641" s="12"/>
      <c r="I641" s="12"/>
      <c r="J641" s="12"/>
      <c r="K641" s="12"/>
      <c r="M641" s="144"/>
      <c r="N641" s="145"/>
      <c r="O641" s="145"/>
      <c r="P641" s="12"/>
    </row>
    <row r="642" spans="1:16" x14ac:dyDescent="0.25">
      <c r="A642" s="12"/>
      <c r="B642" s="12"/>
      <c r="C642" s="12"/>
      <c r="D642" s="28"/>
      <c r="E642" s="12"/>
      <c r="F642" s="28"/>
      <c r="G642" s="12"/>
      <c r="H642" s="12"/>
      <c r="I642" s="12"/>
      <c r="J642" s="12"/>
      <c r="K642" s="12"/>
      <c r="M642" s="144"/>
      <c r="N642" s="145"/>
      <c r="O642" s="145"/>
      <c r="P642" s="12"/>
    </row>
    <row r="643" spans="1:16" x14ac:dyDescent="0.25">
      <c r="A643" s="12"/>
      <c r="B643" s="12"/>
      <c r="C643" s="12"/>
      <c r="D643" s="28"/>
      <c r="E643" s="12"/>
      <c r="F643" s="28"/>
      <c r="G643" s="12"/>
      <c r="H643" s="12"/>
      <c r="I643" s="12"/>
      <c r="J643" s="12"/>
      <c r="K643" s="12"/>
      <c r="M643" s="144"/>
      <c r="N643" s="145"/>
      <c r="O643" s="145"/>
      <c r="P643" s="12"/>
    </row>
    <row r="644" spans="1:16" x14ac:dyDescent="0.25">
      <c r="A644" s="12"/>
      <c r="B644" s="12"/>
      <c r="C644" s="12"/>
      <c r="D644" s="28"/>
      <c r="E644" s="12"/>
      <c r="F644" s="28"/>
      <c r="G644" s="12"/>
      <c r="H644" s="12"/>
      <c r="I644" s="12"/>
      <c r="J644" s="12"/>
      <c r="K644" s="12"/>
      <c r="M644" s="144"/>
      <c r="N644" s="145"/>
      <c r="O644" s="145"/>
      <c r="P644" s="12"/>
    </row>
    <row r="645" spans="1:16" x14ac:dyDescent="0.25">
      <c r="A645" s="12"/>
      <c r="B645" s="12"/>
      <c r="C645" s="12"/>
      <c r="D645" s="28"/>
      <c r="E645" s="12"/>
      <c r="F645" s="28"/>
      <c r="G645" s="12"/>
      <c r="H645" s="12"/>
      <c r="I645" s="12"/>
      <c r="J645" s="12"/>
      <c r="K645" s="12"/>
      <c r="M645" s="144"/>
      <c r="N645" s="145"/>
      <c r="O645" s="145"/>
      <c r="P645" s="12"/>
    </row>
    <row r="646" spans="1:16" x14ac:dyDescent="0.25">
      <c r="A646" s="12"/>
      <c r="B646" s="12"/>
      <c r="C646" s="12"/>
      <c r="D646" s="28"/>
      <c r="E646" s="12"/>
      <c r="F646" s="28"/>
      <c r="G646" s="12"/>
      <c r="H646" s="12"/>
      <c r="I646" s="12"/>
      <c r="J646" s="12"/>
      <c r="K646" s="12"/>
      <c r="M646" s="144"/>
      <c r="N646" s="145"/>
      <c r="O646" s="145"/>
      <c r="P646" s="12"/>
    </row>
    <row r="647" spans="1:16" x14ac:dyDescent="0.25">
      <c r="A647" s="12"/>
      <c r="B647" s="12"/>
      <c r="C647" s="12"/>
      <c r="D647" s="28"/>
      <c r="E647" s="12"/>
      <c r="F647" s="28"/>
      <c r="G647" s="12"/>
      <c r="H647" s="12"/>
      <c r="I647" s="12"/>
      <c r="J647" s="12"/>
      <c r="K647" s="12"/>
      <c r="M647" s="144"/>
      <c r="N647" s="145"/>
      <c r="O647" s="145"/>
      <c r="P647" s="12"/>
    </row>
    <row r="648" spans="1:16" x14ac:dyDescent="0.25">
      <c r="A648" s="12"/>
      <c r="B648" s="12"/>
      <c r="C648" s="12"/>
      <c r="D648" s="28"/>
      <c r="E648" s="12"/>
      <c r="F648" s="28"/>
      <c r="G648" s="12"/>
      <c r="H648" s="12"/>
      <c r="I648" s="12"/>
      <c r="J648" s="12"/>
      <c r="K648" s="12"/>
      <c r="M648" s="144"/>
      <c r="N648" s="145"/>
      <c r="O648" s="145"/>
      <c r="P648" s="12"/>
    </row>
    <row r="649" spans="1:16" x14ac:dyDescent="0.25">
      <c r="A649" s="12"/>
      <c r="B649" s="12"/>
      <c r="C649" s="12"/>
      <c r="D649" s="28"/>
      <c r="E649" s="12"/>
      <c r="F649" s="28"/>
      <c r="G649" s="12"/>
      <c r="H649" s="12"/>
      <c r="I649" s="12"/>
      <c r="J649" s="12"/>
      <c r="K649" s="12"/>
      <c r="M649" s="144"/>
      <c r="N649" s="145"/>
      <c r="O649" s="145"/>
      <c r="P649" s="12"/>
    </row>
    <row r="650" spans="1:16" x14ac:dyDescent="0.25">
      <c r="A650" s="12"/>
      <c r="B650" s="12"/>
      <c r="C650" s="12"/>
      <c r="D650" s="28"/>
      <c r="E650" s="12"/>
      <c r="F650" s="28"/>
      <c r="G650" s="12"/>
      <c r="H650" s="12"/>
      <c r="I650" s="12"/>
      <c r="J650" s="12"/>
      <c r="K650" s="12"/>
      <c r="M650" s="144"/>
      <c r="N650" s="145"/>
      <c r="O650" s="145"/>
      <c r="P650" s="12"/>
    </row>
    <row r="651" spans="1:16" x14ac:dyDescent="0.25">
      <c r="A651" s="12"/>
      <c r="B651" s="12"/>
      <c r="C651" s="12"/>
      <c r="D651" s="28"/>
      <c r="E651" s="12"/>
      <c r="F651" s="28"/>
      <c r="G651" s="12"/>
      <c r="H651" s="12"/>
      <c r="I651" s="12"/>
      <c r="J651" s="12"/>
      <c r="K651" s="12"/>
      <c r="M651" s="144"/>
      <c r="N651" s="145"/>
      <c r="O651" s="145"/>
      <c r="P651" s="12"/>
    </row>
    <row r="652" spans="1:16" x14ac:dyDescent="0.25">
      <c r="A652" s="12"/>
      <c r="B652" s="12"/>
      <c r="C652" s="12"/>
      <c r="D652" s="28"/>
      <c r="E652" s="12"/>
      <c r="F652" s="28"/>
      <c r="G652" s="12"/>
      <c r="H652" s="12"/>
      <c r="I652" s="12"/>
      <c r="J652" s="12"/>
      <c r="K652" s="12"/>
      <c r="M652" s="144"/>
      <c r="N652" s="145"/>
      <c r="O652" s="145"/>
      <c r="P652" s="12"/>
    </row>
    <row r="653" spans="1:16" x14ac:dyDescent="0.25">
      <c r="A653" s="12"/>
      <c r="B653" s="12"/>
      <c r="C653" s="12"/>
      <c r="D653" s="28"/>
      <c r="E653" s="12"/>
      <c r="F653" s="28"/>
      <c r="G653" s="12"/>
      <c r="H653" s="12"/>
      <c r="I653" s="12"/>
      <c r="J653" s="12"/>
      <c r="K653" s="12"/>
      <c r="M653" s="144"/>
      <c r="N653" s="145"/>
      <c r="O653" s="145"/>
      <c r="P653" s="12"/>
    </row>
    <row r="654" spans="1:16" x14ac:dyDescent="0.25">
      <c r="A654" s="12"/>
      <c r="B654" s="12"/>
      <c r="C654" s="12"/>
      <c r="D654" s="28"/>
      <c r="E654" s="12"/>
      <c r="F654" s="28"/>
      <c r="G654" s="12"/>
      <c r="H654" s="12"/>
      <c r="I654" s="12"/>
      <c r="J654" s="12"/>
      <c r="K654" s="12"/>
      <c r="M654" s="144"/>
      <c r="N654" s="145"/>
      <c r="O654" s="145"/>
      <c r="P654" s="12"/>
    </row>
    <row r="655" spans="1:16" x14ac:dyDescent="0.25">
      <c r="A655" s="12"/>
      <c r="B655" s="12"/>
      <c r="C655" s="12"/>
      <c r="D655" s="28"/>
      <c r="E655" s="12"/>
      <c r="F655" s="28"/>
      <c r="G655" s="12"/>
      <c r="H655" s="12"/>
      <c r="I655" s="12"/>
      <c r="J655" s="12"/>
      <c r="K655" s="12"/>
      <c r="M655" s="144"/>
      <c r="N655" s="145"/>
      <c r="O655" s="145"/>
      <c r="P655" s="12"/>
    </row>
    <row r="656" spans="1:16" x14ac:dyDescent="0.25">
      <c r="A656" s="12"/>
      <c r="B656" s="12"/>
      <c r="C656" s="12"/>
      <c r="D656" s="28"/>
      <c r="E656" s="12"/>
      <c r="F656" s="28"/>
      <c r="G656" s="12"/>
      <c r="H656" s="12"/>
      <c r="I656" s="12"/>
      <c r="J656" s="12"/>
      <c r="K656" s="12"/>
      <c r="M656" s="144"/>
      <c r="N656" s="145"/>
      <c r="O656" s="145"/>
      <c r="P656" s="12"/>
    </row>
    <row r="657" spans="1:16" x14ac:dyDescent="0.25">
      <c r="A657" s="12"/>
      <c r="B657" s="12"/>
      <c r="C657" s="12"/>
      <c r="D657" s="28"/>
      <c r="E657" s="12"/>
      <c r="F657" s="28"/>
      <c r="G657" s="12"/>
      <c r="H657" s="12"/>
      <c r="I657" s="12"/>
      <c r="J657" s="12"/>
      <c r="K657" s="12"/>
      <c r="M657" s="144"/>
      <c r="N657" s="145"/>
      <c r="O657" s="145"/>
      <c r="P657" s="12"/>
    </row>
    <row r="658" spans="1:16" x14ac:dyDescent="0.25">
      <c r="A658" s="12"/>
      <c r="B658" s="12"/>
      <c r="C658" s="12"/>
      <c r="D658" s="28"/>
      <c r="E658" s="12"/>
      <c r="F658" s="28"/>
      <c r="G658" s="12"/>
      <c r="H658" s="12"/>
      <c r="I658" s="12"/>
      <c r="J658" s="12"/>
      <c r="K658" s="12"/>
      <c r="M658" s="144"/>
      <c r="N658" s="145"/>
      <c r="O658" s="145"/>
      <c r="P658" s="12"/>
    </row>
    <row r="659" spans="1:16" x14ac:dyDescent="0.25">
      <c r="A659" s="12"/>
      <c r="B659" s="12"/>
      <c r="C659" s="12"/>
      <c r="D659" s="28"/>
      <c r="E659" s="12"/>
      <c r="F659" s="28"/>
      <c r="G659" s="12"/>
      <c r="H659" s="12"/>
      <c r="I659" s="12"/>
      <c r="J659" s="12"/>
      <c r="K659" s="12"/>
      <c r="M659" s="144"/>
      <c r="N659" s="145"/>
      <c r="O659" s="145"/>
      <c r="P659" s="12"/>
    </row>
    <row r="660" spans="1:16" x14ac:dyDescent="0.25">
      <c r="A660" s="12"/>
      <c r="B660" s="12"/>
      <c r="C660" s="12"/>
      <c r="D660" s="28"/>
      <c r="E660" s="12"/>
      <c r="F660" s="28"/>
      <c r="G660" s="12"/>
      <c r="H660" s="12"/>
      <c r="I660" s="12"/>
      <c r="J660" s="12"/>
      <c r="K660" s="12"/>
      <c r="M660" s="144"/>
      <c r="N660" s="145"/>
      <c r="O660" s="145"/>
      <c r="P660" s="12"/>
    </row>
    <row r="661" spans="1:16" x14ac:dyDescent="0.25">
      <c r="A661" s="12"/>
      <c r="B661" s="12"/>
      <c r="C661" s="12"/>
      <c r="D661" s="28"/>
      <c r="E661" s="12"/>
      <c r="F661" s="28"/>
      <c r="G661" s="12"/>
      <c r="H661" s="12"/>
      <c r="I661" s="12"/>
      <c r="J661" s="12"/>
      <c r="K661" s="12"/>
      <c r="M661" s="144"/>
      <c r="N661" s="145"/>
      <c r="O661" s="145"/>
      <c r="P661" s="12"/>
    </row>
    <row r="662" spans="1:16" x14ac:dyDescent="0.25">
      <c r="A662" s="12"/>
      <c r="B662" s="12"/>
      <c r="C662" s="12"/>
      <c r="D662" s="28"/>
      <c r="E662" s="12"/>
      <c r="F662" s="28"/>
      <c r="G662" s="12"/>
      <c r="H662" s="12"/>
      <c r="I662" s="12"/>
      <c r="J662" s="12"/>
      <c r="K662" s="12"/>
      <c r="M662" s="144"/>
      <c r="N662" s="145"/>
      <c r="O662" s="145"/>
      <c r="P662" s="12"/>
    </row>
    <row r="663" spans="1:16" x14ac:dyDescent="0.25">
      <c r="A663" s="12"/>
      <c r="B663" s="12"/>
      <c r="C663" s="12"/>
      <c r="D663" s="28"/>
      <c r="E663" s="12"/>
      <c r="F663" s="28"/>
      <c r="G663" s="12"/>
      <c r="H663" s="12"/>
      <c r="I663" s="12"/>
      <c r="J663" s="12"/>
      <c r="K663" s="12"/>
      <c r="M663" s="144"/>
      <c r="N663" s="145"/>
      <c r="O663" s="145"/>
      <c r="P663" s="12"/>
    </row>
    <row r="664" spans="1:16" x14ac:dyDescent="0.25">
      <c r="A664" s="12"/>
      <c r="B664" s="12"/>
      <c r="C664" s="12"/>
      <c r="D664" s="28"/>
      <c r="E664" s="12"/>
      <c r="F664" s="28"/>
      <c r="G664" s="12"/>
      <c r="H664" s="12"/>
      <c r="I664" s="12"/>
      <c r="J664" s="12"/>
      <c r="K664" s="12"/>
      <c r="M664" s="144"/>
      <c r="N664" s="145"/>
      <c r="O664" s="145"/>
      <c r="P664" s="12"/>
    </row>
    <row r="665" spans="1:16" x14ac:dyDescent="0.25">
      <c r="A665" s="12"/>
      <c r="B665" s="12"/>
      <c r="C665" s="12"/>
      <c r="D665" s="28"/>
      <c r="E665" s="12"/>
      <c r="F665" s="28"/>
      <c r="G665" s="12"/>
      <c r="H665" s="12"/>
      <c r="I665" s="12"/>
      <c r="J665" s="12"/>
      <c r="K665" s="12"/>
      <c r="M665" s="144"/>
      <c r="N665" s="145"/>
      <c r="O665" s="145"/>
      <c r="P665" s="12"/>
    </row>
    <row r="666" spans="1:16" x14ac:dyDescent="0.25">
      <c r="A666" s="12"/>
      <c r="B666" s="12"/>
      <c r="C666" s="12"/>
      <c r="D666" s="28"/>
      <c r="E666" s="12"/>
      <c r="F666" s="28"/>
      <c r="G666" s="12"/>
      <c r="H666" s="12"/>
      <c r="I666" s="12"/>
      <c r="J666" s="12"/>
      <c r="K666" s="12"/>
      <c r="M666" s="144"/>
      <c r="N666" s="145"/>
      <c r="O666" s="145"/>
      <c r="P666" s="12"/>
    </row>
    <row r="667" spans="1:16" x14ac:dyDescent="0.25">
      <c r="A667" s="12"/>
      <c r="B667" s="12"/>
      <c r="C667" s="12"/>
      <c r="D667" s="28"/>
      <c r="E667" s="12"/>
      <c r="F667" s="28"/>
      <c r="G667" s="12"/>
      <c r="H667" s="12"/>
      <c r="I667" s="12"/>
      <c r="J667" s="12"/>
      <c r="K667" s="12"/>
      <c r="M667" s="144"/>
      <c r="N667" s="145"/>
      <c r="O667" s="145"/>
      <c r="P667" s="12"/>
    </row>
    <row r="668" spans="1:16" x14ac:dyDescent="0.25">
      <c r="A668" s="12"/>
      <c r="B668" s="12"/>
      <c r="C668" s="12"/>
      <c r="D668" s="28"/>
      <c r="E668" s="12"/>
      <c r="F668" s="28"/>
      <c r="G668" s="12"/>
      <c r="H668" s="12"/>
      <c r="I668" s="12"/>
      <c r="J668" s="12"/>
      <c r="K668" s="12"/>
      <c r="M668" s="144"/>
      <c r="N668" s="145"/>
      <c r="O668" s="145"/>
      <c r="P668" s="12"/>
    </row>
    <row r="669" spans="1:16" x14ac:dyDescent="0.25">
      <c r="A669" s="12"/>
      <c r="B669" s="12"/>
      <c r="C669" s="12"/>
      <c r="D669" s="28"/>
      <c r="E669" s="12"/>
      <c r="F669" s="28"/>
      <c r="G669" s="12"/>
      <c r="H669" s="12"/>
      <c r="I669" s="12"/>
      <c r="J669" s="12"/>
      <c r="K669" s="12"/>
      <c r="M669" s="144"/>
      <c r="N669" s="145"/>
      <c r="O669" s="145"/>
      <c r="P669" s="12"/>
    </row>
    <row r="670" spans="1:16" x14ac:dyDescent="0.25">
      <c r="A670" s="12"/>
      <c r="B670" s="12"/>
      <c r="C670" s="12"/>
      <c r="D670" s="28"/>
      <c r="E670" s="12"/>
      <c r="F670" s="28"/>
      <c r="G670" s="12"/>
      <c r="H670" s="12"/>
      <c r="I670" s="12"/>
      <c r="J670" s="12"/>
      <c r="K670" s="12"/>
      <c r="M670" s="144"/>
      <c r="N670" s="145"/>
      <c r="O670" s="145"/>
      <c r="P670" s="12"/>
    </row>
    <row r="671" spans="1:16" x14ac:dyDescent="0.25">
      <c r="A671" s="12"/>
      <c r="B671" s="12"/>
      <c r="C671" s="12"/>
      <c r="D671" s="28"/>
      <c r="E671" s="12"/>
      <c r="F671" s="28"/>
      <c r="G671" s="12"/>
      <c r="H671" s="12"/>
      <c r="I671" s="12"/>
      <c r="J671" s="12"/>
      <c r="K671" s="12"/>
      <c r="M671" s="144"/>
      <c r="N671" s="145"/>
      <c r="O671" s="145"/>
      <c r="P671" s="12"/>
    </row>
    <row r="672" spans="1:16" x14ac:dyDescent="0.25">
      <c r="A672" s="12"/>
      <c r="B672" s="12"/>
      <c r="C672" s="12"/>
      <c r="D672" s="28"/>
      <c r="E672" s="12"/>
      <c r="F672" s="28"/>
      <c r="G672" s="12"/>
      <c r="H672" s="12"/>
      <c r="I672" s="12"/>
      <c r="J672" s="12"/>
      <c r="K672" s="12"/>
      <c r="M672" s="144"/>
      <c r="N672" s="145"/>
      <c r="O672" s="145"/>
      <c r="P672" s="12"/>
    </row>
    <row r="673" spans="1:16" x14ac:dyDescent="0.25">
      <c r="A673" s="12"/>
      <c r="B673" s="12"/>
      <c r="C673" s="12"/>
      <c r="D673" s="28"/>
      <c r="E673" s="12"/>
      <c r="F673" s="28"/>
      <c r="G673" s="12"/>
      <c r="H673" s="12"/>
      <c r="I673" s="12"/>
      <c r="J673" s="12"/>
      <c r="K673" s="12"/>
      <c r="M673" s="144"/>
      <c r="N673" s="145"/>
      <c r="O673" s="145"/>
      <c r="P673" s="12"/>
    </row>
    <row r="674" spans="1:16" x14ac:dyDescent="0.25">
      <c r="A674" s="12"/>
      <c r="B674" s="12"/>
      <c r="C674" s="12"/>
      <c r="D674" s="28"/>
      <c r="E674" s="12"/>
      <c r="F674" s="28"/>
      <c r="G674" s="12"/>
      <c r="H674" s="12"/>
      <c r="I674" s="12"/>
      <c r="J674" s="12"/>
      <c r="K674" s="12"/>
      <c r="M674" s="144"/>
      <c r="N674" s="145"/>
      <c r="O674" s="145"/>
      <c r="P674" s="12"/>
    </row>
    <row r="675" spans="1:16" x14ac:dyDescent="0.25">
      <c r="A675" s="12"/>
      <c r="B675" s="12"/>
      <c r="C675" s="12"/>
      <c r="D675" s="28"/>
      <c r="E675" s="12"/>
      <c r="F675" s="28"/>
      <c r="G675" s="12"/>
      <c r="H675" s="12"/>
      <c r="I675" s="12"/>
      <c r="J675" s="12"/>
      <c r="K675" s="12"/>
      <c r="M675" s="144"/>
      <c r="N675" s="145"/>
      <c r="O675" s="145"/>
      <c r="P675" s="12"/>
    </row>
    <row r="676" spans="1:16" x14ac:dyDescent="0.25">
      <c r="A676" s="12"/>
      <c r="B676" s="12"/>
      <c r="C676" s="12"/>
      <c r="D676" s="28"/>
      <c r="E676" s="12"/>
      <c r="F676" s="28"/>
      <c r="G676" s="12"/>
      <c r="H676" s="12"/>
      <c r="I676" s="12"/>
      <c r="J676" s="12"/>
      <c r="K676" s="12"/>
      <c r="M676" s="144"/>
      <c r="N676" s="145"/>
      <c r="O676" s="145"/>
      <c r="P676" s="12"/>
    </row>
    <row r="677" spans="1:16" x14ac:dyDescent="0.25">
      <c r="A677" s="12"/>
      <c r="B677" s="12"/>
      <c r="C677" s="12"/>
      <c r="D677" s="28"/>
      <c r="E677" s="12"/>
      <c r="F677" s="28"/>
      <c r="G677" s="12"/>
      <c r="H677" s="12"/>
      <c r="I677" s="12"/>
      <c r="J677" s="12"/>
      <c r="K677" s="12"/>
      <c r="M677" s="144"/>
      <c r="N677" s="145"/>
      <c r="O677" s="145"/>
      <c r="P677" s="12"/>
    </row>
    <row r="678" spans="1:16" x14ac:dyDescent="0.25">
      <c r="A678" s="12"/>
      <c r="B678" s="12"/>
      <c r="C678" s="12"/>
      <c r="D678" s="28"/>
      <c r="E678" s="12"/>
      <c r="F678" s="28"/>
      <c r="G678" s="12"/>
      <c r="H678" s="12"/>
      <c r="I678" s="12"/>
      <c r="J678" s="12"/>
      <c r="K678" s="12"/>
      <c r="M678" s="144"/>
      <c r="N678" s="145"/>
      <c r="O678" s="145"/>
      <c r="P678" s="12"/>
    </row>
    <row r="679" spans="1:16" x14ac:dyDescent="0.25">
      <c r="A679" s="12"/>
      <c r="B679" s="12"/>
      <c r="C679" s="12"/>
      <c r="D679" s="28"/>
      <c r="E679" s="12"/>
      <c r="F679" s="28"/>
      <c r="G679" s="12"/>
      <c r="H679" s="12"/>
      <c r="I679" s="12"/>
      <c r="J679" s="12"/>
      <c r="K679" s="12"/>
      <c r="M679" s="144"/>
      <c r="N679" s="145"/>
      <c r="O679" s="145"/>
      <c r="P679" s="12"/>
    </row>
    <row r="680" spans="1:16" x14ac:dyDescent="0.25">
      <c r="A680" s="12"/>
      <c r="B680" s="12"/>
      <c r="C680" s="12"/>
      <c r="D680" s="28"/>
      <c r="E680" s="12"/>
      <c r="F680" s="28"/>
      <c r="G680" s="12"/>
      <c r="H680" s="12"/>
      <c r="I680" s="12"/>
      <c r="J680" s="12"/>
      <c r="K680" s="12"/>
      <c r="M680" s="144"/>
      <c r="N680" s="145"/>
      <c r="O680" s="145"/>
      <c r="P680" s="12"/>
    </row>
    <row r="681" spans="1:16" x14ac:dyDescent="0.25">
      <c r="A681" s="12"/>
      <c r="B681" s="12"/>
      <c r="C681" s="12"/>
      <c r="D681" s="28"/>
      <c r="E681" s="12"/>
      <c r="F681" s="28"/>
      <c r="G681" s="12"/>
      <c r="H681" s="12"/>
      <c r="I681" s="12"/>
      <c r="J681" s="12"/>
      <c r="K681" s="12"/>
      <c r="M681" s="144"/>
      <c r="N681" s="145"/>
      <c r="O681" s="145"/>
      <c r="P681" s="12"/>
    </row>
    <row r="682" spans="1:16" x14ac:dyDescent="0.25">
      <c r="A682" s="12"/>
      <c r="B682" s="12"/>
      <c r="C682" s="12"/>
      <c r="D682" s="28"/>
      <c r="E682" s="12"/>
      <c r="F682" s="28"/>
      <c r="G682" s="12"/>
      <c r="H682" s="12"/>
      <c r="I682" s="12"/>
      <c r="J682" s="12"/>
      <c r="K682" s="12"/>
      <c r="M682" s="144"/>
      <c r="N682" s="145"/>
      <c r="O682" s="145"/>
      <c r="P682" s="12"/>
    </row>
    <row r="683" spans="1:16" x14ac:dyDescent="0.25">
      <c r="A683" s="12"/>
      <c r="B683" s="12"/>
      <c r="C683" s="12"/>
      <c r="D683" s="28"/>
      <c r="E683" s="12"/>
      <c r="F683" s="28"/>
      <c r="G683" s="12"/>
      <c r="H683" s="12"/>
      <c r="I683" s="12"/>
      <c r="J683" s="12"/>
      <c r="K683" s="12"/>
      <c r="M683" s="144"/>
      <c r="N683" s="145"/>
      <c r="O683" s="145"/>
      <c r="P683" s="12"/>
    </row>
    <row r="684" spans="1:16" x14ac:dyDescent="0.25">
      <c r="A684" s="12"/>
      <c r="B684" s="12"/>
      <c r="C684" s="12"/>
      <c r="D684" s="28"/>
      <c r="E684" s="12"/>
      <c r="F684" s="28"/>
      <c r="G684" s="12"/>
      <c r="H684" s="12"/>
      <c r="I684" s="12"/>
      <c r="J684" s="12"/>
      <c r="K684" s="12"/>
      <c r="M684" s="144"/>
      <c r="N684" s="145"/>
      <c r="O684" s="145"/>
      <c r="P684" s="12"/>
    </row>
    <row r="685" spans="1:16" x14ac:dyDescent="0.25">
      <c r="A685" s="12"/>
      <c r="B685" s="12"/>
      <c r="C685" s="12"/>
      <c r="D685" s="28"/>
      <c r="E685" s="12"/>
      <c r="F685" s="28"/>
      <c r="G685" s="12"/>
      <c r="H685" s="12"/>
      <c r="I685" s="12"/>
      <c r="J685" s="12"/>
      <c r="K685" s="12"/>
      <c r="M685" s="144"/>
      <c r="N685" s="145"/>
      <c r="O685" s="145"/>
      <c r="P685" s="12"/>
    </row>
    <row r="686" spans="1:16" x14ac:dyDescent="0.25">
      <c r="A686" s="12"/>
      <c r="B686" s="12"/>
      <c r="C686" s="12"/>
      <c r="D686" s="28"/>
      <c r="E686" s="12"/>
      <c r="F686" s="28"/>
      <c r="G686" s="12"/>
      <c r="H686" s="12"/>
      <c r="I686" s="12"/>
      <c r="J686" s="12"/>
      <c r="K686" s="12"/>
      <c r="M686" s="144"/>
      <c r="N686" s="145"/>
      <c r="O686" s="145"/>
      <c r="P686" s="12"/>
    </row>
    <row r="687" spans="1:16" x14ac:dyDescent="0.25">
      <c r="A687" s="12"/>
      <c r="B687" s="12"/>
      <c r="C687" s="12"/>
      <c r="D687" s="28"/>
      <c r="E687" s="12"/>
      <c r="F687" s="28"/>
      <c r="G687" s="12"/>
      <c r="H687" s="12"/>
      <c r="I687" s="12"/>
      <c r="J687" s="12"/>
      <c r="K687" s="12"/>
      <c r="M687" s="144"/>
      <c r="N687" s="145"/>
      <c r="O687" s="145"/>
      <c r="P687" s="12"/>
    </row>
    <row r="688" spans="1:16" x14ac:dyDescent="0.25">
      <c r="A688" s="12"/>
      <c r="B688" s="12"/>
      <c r="C688" s="12"/>
      <c r="D688" s="28"/>
      <c r="E688" s="12"/>
      <c r="F688" s="28"/>
      <c r="G688" s="12"/>
      <c r="H688" s="12"/>
      <c r="I688" s="12"/>
      <c r="J688" s="12"/>
      <c r="K688" s="12"/>
      <c r="M688" s="144"/>
      <c r="N688" s="145"/>
      <c r="O688" s="145"/>
      <c r="P688" s="12"/>
    </row>
    <row r="689" spans="1:16" x14ac:dyDescent="0.25">
      <c r="A689" s="12"/>
      <c r="B689" s="12"/>
      <c r="C689" s="12"/>
      <c r="D689" s="28"/>
      <c r="E689" s="12"/>
      <c r="F689" s="28"/>
      <c r="G689" s="12"/>
      <c r="H689" s="12"/>
      <c r="I689" s="12"/>
      <c r="J689" s="12"/>
      <c r="K689" s="12"/>
      <c r="M689" s="144"/>
      <c r="N689" s="145"/>
      <c r="O689" s="145"/>
      <c r="P689" s="12"/>
    </row>
    <row r="690" spans="1:16" x14ac:dyDescent="0.25">
      <c r="A690" s="12"/>
      <c r="B690" s="12"/>
      <c r="C690" s="12"/>
      <c r="D690" s="28"/>
      <c r="E690" s="12"/>
      <c r="F690" s="28"/>
      <c r="G690" s="12"/>
      <c r="H690" s="12"/>
      <c r="I690" s="12"/>
      <c r="J690" s="12"/>
      <c r="K690" s="12"/>
      <c r="M690" s="144"/>
      <c r="N690" s="145"/>
      <c r="O690" s="145"/>
      <c r="P690" s="12"/>
    </row>
    <row r="691" spans="1:16" x14ac:dyDescent="0.25">
      <c r="A691" s="12"/>
      <c r="B691" s="12"/>
      <c r="C691" s="12"/>
      <c r="D691" s="28"/>
      <c r="E691" s="12"/>
      <c r="F691" s="28"/>
      <c r="G691" s="12"/>
      <c r="H691" s="12"/>
      <c r="I691" s="12"/>
      <c r="J691" s="12"/>
      <c r="K691" s="12"/>
      <c r="M691" s="144"/>
      <c r="N691" s="145"/>
      <c r="O691" s="145"/>
      <c r="P691" s="12"/>
    </row>
    <row r="692" spans="1:16" x14ac:dyDescent="0.25">
      <c r="A692" s="12"/>
      <c r="B692" s="12"/>
      <c r="C692" s="12"/>
      <c r="D692" s="28"/>
      <c r="E692" s="12"/>
      <c r="F692" s="28"/>
      <c r="G692" s="12"/>
      <c r="H692" s="12"/>
      <c r="I692" s="12"/>
      <c r="J692" s="12"/>
      <c r="K692" s="12"/>
      <c r="M692" s="144"/>
      <c r="N692" s="145"/>
      <c r="O692" s="145"/>
      <c r="P692" s="12"/>
    </row>
    <row r="693" spans="1:16" x14ac:dyDescent="0.25">
      <c r="A693" s="12"/>
      <c r="B693" s="12"/>
      <c r="C693" s="12"/>
      <c r="D693" s="28"/>
      <c r="E693" s="12"/>
      <c r="F693" s="28"/>
      <c r="G693" s="12"/>
      <c r="H693" s="12"/>
      <c r="I693" s="12"/>
      <c r="J693" s="12"/>
      <c r="K693" s="12"/>
      <c r="M693" s="144"/>
      <c r="N693" s="145"/>
      <c r="O693" s="145"/>
      <c r="P693" s="12"/>
    </row>
    <row r="694" spans="1:16" x14ac:dyDescent="0.25">
      <c r="A694" s="12"/>
      <c r="B694" s="12"/>
      <c r="C694" s="12"/>
      <c r="D694" s="28"/>
      <c r="E694" s="12"/>
      <c r="F694" s="28"/>
      <c r="G694" s="12"/>
      <c r="H694" s="12"/>
      <c r="I694" s="12"/>
      <c r="J694" s="12"/>
      <c r="K694" s="12"/>
      <c r="M694" s="144"/>
      <c r="N694" s="145"/>
      <c r="O694" s="145"/>
      <c r="P694" s="12"/>
    </row>
    <row r="695" spans="1:16" x14ac:dyDescent="0.25">
      <c r="A695" s="12"/>
      <c r="B695" s="12"/>
      <c r="C695" s="12"/>
      <c r="D695" s="28"/>
      <c r="E695" s="12"/>
      <c r="F695" s="28"/>
      <c r="G695" s="12"/>
      <c r="H695" s="12"/>
      <c r="I695" s="12"/>
      <c r="J695" s="12"/>
      <c r="K695" s="12"/>
      <c r="M695" s="144"/>
      <c r="N695" s="145"/>
      <c r="O695" s="145"/>
      <c r="P695" s="12"/>
    </row>
    <row r="696" spans="1:16" x14ac:dyDescent="0.25">
      <c r="A696" s="12"/>
      <c r="B696" s="12"/>
      <c r="C696" s="12"/>
      <c r="D696" s="28"/>
      <c r="E696" s="12"/>
      <c r="F696" s="28"/>
      <c r="G696" s="12"/>
      <c r="H696" s="12"/>
      <c r="I696" s="12"/>
      <c r="J696" s="12"/>
      <c r="K696" s="12"/>
      <c r="M696" s="144"/>
      <c r="N696" s="145"/>
      <c r="O696" s="145"/>
      <c r="P696" s="12"/>
    </row>
    <row r="697" spans="1:16" x14ac:dyDescent="0.25">
      <c r="A697" s="12"/>
      <c r="B697" s="12"/>
      <c r="C697" s="12"/>
      <c r="D697" s="28"/>
      <c r="E697" s="12"/>
      <c r="F697" s="28"/>
      <c r="G697" s="12"/>
      <c r="H697" s="12"/>
      <c r="I697" s="12"/>
      <c r="J697" s="12"/>
      <c r="K697" s="12"/>
      <c r="M697" s="144"/>
      <c r="N697" s="145"/>
      <c r="O697" s="145"/>
      <c r="P697" s="12"/>
    </row>
    <row r="698" spans="1:16" x14ac:dyDescent="0.25">
      <c r="A698" s="12"/>
      <c r="B698" s="12"/>
      <c r="C698" s="12"/>
      <c r="D698" s="28"/>
      <c r="E698" s="12"/>
      <c r="F698" s="28"/>
      <c r="G698" s="12"/>
      <c r="H698" s="12"/>
      <c r="I698" s="12"/>
      <c r="J698" s="12"/>
      <c r="K698" s="12"/>
      <c r="M698" s="144"/>
      <c r="N698" s="145"/>
      <c r="O698" s="145"/>
      <c r="P698" s="12"/>
    </row>
    <row r="699" spans="1:16" x14ac:dyDescent="0.25">
      <c r="A699" s="12"/>
      <c r="B699" s="12"/>
      <c r="C699" s="12"/>
      <c r="D699" s="28"/>
      <c r="E699" s="12"/>
      <c r="F699" s="28"/>
      <c r="G699" s="12"/>
      <c r="H699" s="12"/>
      <c r="I699" s="12"/>
      <c r="J699" s="12"/>
      <c r="K699" s="12"/>
      <c r="M699" s="144"/>
      <c r="N699" s="145"/>
      <c r="O699" s="145"/>
      <c r="P699" s="12"/>
    </row>
    <row r="700" spans="1:16" x14ac:dyDescent="0.25">
      <c r="A700" s="12"/>
      <c r="B700" s="12"/>
      <c r="C700" s="12"/>
      <c r="D700" s="28"/>
      <c r="E700" s="12"/>
      <c r="F700" s="28"/>
      <c r="G700" s="12"/>
      <c r="H700" s="12"/>
      <c r="I700" s="12"/>
      <c r="J700" s="12"/>
      <c r="K700" s="12"/>
      <c r="M700" s="144"/>
      <c r="N700" s="145"/>
      <c r="O700" s="145"/>
      <c r="P700" s="12"/>
    </row>
    <row r="701" spans="1:16" x14ac:dyDescent="0.25">
      <c r="A701" s="12"/>
      <c r="B701" s="12"/>
      <c r="C701" s="12"/>
      <c r="D701" s="28"/>
      <c r="E701" s="12"/>
      <c r="F701" s="28"/>
      <c r="G701" s="12"/>
      <c r="H701" s="12"/>
      <c r="I701" s="12"/>
      <c r="J701" s="12"/>
      <c r="K701" s="12"/>
      <c r="M701" s="144"/>
      <c r="N701" s="145"/>
      <c r="O701" s="145"/>
      <c r="P701" s="12"/>
    </row>
    <row r="702" spans="1:16" x14ac:dyDescent="0.25">
      <c r="A702" s="12"/>
      <c r="B702" s="12"/>
      <c r="C702" s="12"/>
      <c r="D702" s="28"/>
      <c r="E702" s="12"/>
      <c r="F702" s="28"/>
      <c r="G702" s="12"/>
      <c r="H702" s="12"/>
      <c r="I702" s="12"/>
      <c r="J702" s="12"/>
      <c r="K702" s="12"/>
      <c r="M702" s="144"/>
      <c r="N702" s="145"/>
      <c r="O702" s="145"/>
      <c r="P702" s="12"/>
    </row>
    <row r="703" spans="1:16" x14ac:dyDescent="0.25">
      <c r="A703" s="12"/>
      <c r="B703" s="12"/>
      <c r="C703" s="12"/>
      <c r="D703" s="28"/>
      <c r="E703" s="12"/>
      <c r="F703" s="28"/>
      <c r="G703" s="12"/>
      <c r="H703" s="12"/>
      <c r="I703" s="12"/>
      <c r="J703" s="12"/>
      <c r="K703" s="12"/>
      <c r="M703" s="144"/>
      <c r="N703" s="145"/>
      <c r="O703" s="145"/>
      <c r="P703" s="12"/>
    </row>
    <row r="704" spans="1:16" x14ac:dyDescent="0.25">
      <c r="A704" s="12"/>
      <c r="B704" s="12"/>
      <c r="C704" s="12"/>
      <c r="D704" s="28"/>
      <c r="E704" s="12"/>
      <c r="F704" s="28"/>
      <c r="G704" s="12"/>
      <c r="H704" s="12"/>
      <c r="I704" s="12"/>
      <c r="J704" s="12"/>
      <c r="K704" s="12"/>
      <c r="M704" s="144"/>
      <c r="N704" s="145"/>
      <c r="O704" s="145"/>
      <c r="P704" s="12"/>
    </row>
    <row r="705" spans="1:16" x14ac:dyDescent="0.25">
      <c r="A705" s="12"/>
      <c r="B705" s="12"/>
      <c r="C705" s="12"/>
      <c r="D705" s="28"/>
      <c r="E705" s="12"/>
      <c r="F705" s="28"/>
      <c r="G705" s="12"/>
      <c r="H705" s="12"/>
      <c r="I705" s="12"/>
      <c r="J705" s="12"/>
      <c r="K705" s="12"/>
      <c r="M705" s="144"/>
      <c r="N705" s="145"/>
      <c r="O705" s="145"/>
      <c r="P705" s="12"/>
    </row>
    <row r="706" spans="1:16" x14ac:dyDescent="0.25">
      <c r="A706" s="12"/>
      <c r="B706" s="12"/>
      <c r="C706" s="12"/>
      <c r="D706" s="28"/>
      <c r="E706" s="12"/>
      <c r="F706" s="28"/>
      <c r="G706" s="12"/>
      <c r="H706" s="12"/>
      <c r="I706" s="12"/>
      <c r="J706" s="12"/>
      <c r="K706" s="12"/>
      <c r="M706" s="144"/>
      <c r="N706" s="145"/>
      <c r="O706" s="145"/>
      <c r="P706" s="12"/>
    </row>
    <row r="707" spans="1:16" x14ac:dyDescent="0.25">
      <c r="A707" s="12"/>
      <c r="B707" s="12"/>
      <c r="C707" s="12"/>
      <c r="D707" s="28"/>
      <c r="E707" s="12"/>
      <c r="F707" s="28"/>
      <c r="G707" s="12"/>
      <c r="H707" s="12"/>
      <c r="I707" s="12"/>
      <c r="J707" s="12"/>
      <c r="K707" s="12"/>
      <c r="M707" s="144"/>
      <c r="N707" s="145"/>
      <c r="O707" s="145"/>
      <c r="P707" s="12"/>
    </row>
    <row r="708" spans="1:16" x14ac:dyDescent="0.25">
      <c r="A708" s="12"/>
      <c r="B708" s="12"/>
      <c r="C708" s="12"/>
      <c r="D708" s="28"/>
      <c r="E708" s="12"/>
      <c r="F708" s="28"/>
      <c r="G708" s="12"/>
      <c r="H708" s="12"/>
      <c r="I708" s="12"/>
      <c r="J708" s="12"/>
      <c r="K708" s="12"/>
      <c r="M708" s="144"/>
      <c r="N708" s="145"/>
      <c r="O708" s="145"/>
      <c r="P708" s="12"/>
    </row>
    <row r="709" spans="1:16" x14ac:dyDescent="0.25">
      <c r="A709" s="12"/>
      <c r="B709" s="12"/>
      <c r="C709" s="12"/>
      <c r="D709" s="28"/>
      <c r="E709" s="12"/>
      <c r="F709" s="28"/>
      <c r="G709" s="12"/>
      <c r="H709" s="12"/>
      <c r="I709" s="12"/>
      <c r="J709" s="12"/>
      <c r="K709" s="12"/>
      <c r="M709" s="144"/>
      <c r="N709" s="145"/>
      <c r="O709" s="145"/>
      <c r="P709" s="12"/>
    </row>
    <row r="710" spans="1:16" x14ac:dyDescent="0.25">
      <c r="A710" s="12"/>
      <c r="B710" s="12"/>
      <c r="C710" s="12"/>
      <c r="D710" s="28"/>
      <c r="E710" s="12"/>
      <c r="F710" s="28"/>
      <c r="G710" s="12"/>
      <c r="H710" s="12"/>
      <c r="I710" s="12"/>
      <c r="J710" s="12"/>
      <c r="K710" s="12"/>
      <c r="M710" s="144"/>
      <c r="N710" s="145"/>
      <c r="O710" s="145"/>
      <c r="P710" s="12"/>
    </row>
    <row r="711" spans="1:16" x14ac:dyDescent="0.25">
      <c r="A711" s="12"/>
      <c r="B711" s="12"/>
      <c r="C711" s="12"/>
      <c r="D711" s="28"/>
      <c r="E711" s="12"/>
      <c r="F711" s="28"/>
      <c r="G711" s="12"/>
      <c r="H711" s="12"/>
      <c r="I711" s="12"/>
      <c r="J711" s="12"/>
      <c r="K711" s="12"/>
      <c r="M711" s="144"/>
      <c r="N711" s="145"/>
      <c r="O711" s="145"/>
      <c r="P711" s="12"/>
    </row>
    <row r="712" spans="1:16" x14ac:dyDescent="0.25">
      <c r="A712" s="12"/>
      <c r="B712" s="12"/>
      <c r="C712" s="12"/>
      <c r="D712" s="28"/>
      <c r="E712" s="12"/>
      <c r="F712" s="28"/>
      <c r="G712" s="12"/>
      <c r="H712" s="12"/>
      <c r="I712" s="12"/>
      <c r="J712" s="12"/>
      <c r="K712" s="12"/>
      <c r="M712" s="144"/>
      <c r="N712" s="145"/>
      <c r="O712" s="145"/>
      <c r="P712" s="12"/>
    </row>
    <row r="713" spans="1:16" x14ac:dyDescent="0.25">
      <c r="A713" s="12"/>
      <c r="B713" s="12"/>
      <c r="C713" s="12"/>
      <c r="D713" s="28"/>
      <c r="E713" s="12"/>
      <c r="F713" s="28"/>
      <c r="G713" s="12"/>
      <c r="H713" s="12"/>
      <c r="I713" s="12"/>
      <c r="J713" s="12"/>
      <c r="K713" s="12"/>
      <c r="M713" s="144"/>
      <c r="N713" s="145"/>
      <c r="O713" s="145"/>
      <c r="P713" s="12"/>
    </row>
    <row r="714" spans="1:16" x14ac:dyDescent="0.25">
      <c r="A714" s="12"/>
      <c r="B714" s="12"/>
      <c r="C714" s="12"/>
      <c r="D714" s="28"/>
      <c r="E714" s="12"/>
      <c r="F714" s="28"/>
      <c r="G714" s="12"/>
      <c r="H714" s="12"/>
      <c r="I714" s="12"/>
      <c r="J714" s="12"/>
      <c r="K714" s="12"/>
      <c r="M714" s="144"/>
      <c r="N714" s="145"/>
      <c r="O714" s="145"/>
      <c r="P714" s="12"/>
    </row>
    <row r="715" spans="1:16" x14ac:dyDescent="0.25">
      <c r="A715" s="12"/>
      <c r="B715" s="12"/>
      <c r="C715" s="12"/>
      <c r="D715" s="28"/>
      <c r="E715" s="12"/>
      <c r="F715" s="28"/>
      <c r="G715" s="12"/>
      <c r="H715" s="12"/>
      <c r="I715" s="12"/>
      <c r="J715" s="12"/>
      <c r="K715" s="12"/>
      <c r="M715" s="144"/>
      <c r="N715" s="145"/>
      <c r="O715" s="145"/>
      <c r="P715" s="12"/>
    </row>
    <row r="716" spans="1:16" x14ac:dyDescent="0.25">
      <c r="A716" s="12"/>
      <c r="B716" s="12"/>
      <c r="C716" s="12"/>
      <c r="D716" s="28"/>
      <c r="E716" s="12"/>
      <c r="F716" s="28"/>
      <c r="G716" s="12"/>
      <c r="H716" s="12"/>
      <c r="I716" s="12"/>
      <c r="J716" s="12"/>
      <c r="K716" s="12"/>
      <c r="M716" s="144"/>
      <c r="N716" s="145"/>
      <c r="O716" s="145"/>
      <c r="P716" s="12"/>
    </row>
    <row r="717" spans="1:16" x14ac:dyDescent="0.25">
      <c r="A717" s="12"/>
      <c r="B717" s="12"/>
      <c r="C717" s="12"/>
      <c r="D717" s="28"/>
      <c r="E717" s="12"/>
      <c r="F717" s="28"/>
      <c r="G717" s="12"/>
      <c r="H717" s="12"/>
      <c r="I717" s="12"/>
      <c r="J717" s="12"/>
      <c r="K717" s="12"/>
      <c r="M717" s="144"/>
      <c r="N717" s="145"/>
      <c r="O717" s="145"/>
      <c r="P717" s="12"/>
    </row>
    <row r="718" spans="1:16" x14ac:dyDescent="0.25">
      <c r="A718" s="12"/>
      <c r="B718" s="12"/>
      <c r="C718" s="12"/>
      <c r="D718" s="28"/>
      <c r="E718" s="12"/>
      <c r="F718" s="28"/>
      <c r="G718" s="12"/>
      <c r="H718" s="12"/>
      <c r="I718" s="12"/>
      <c r="J718" s="12"/>
      <c r="K718" s="12"/>
      <c r="M718" s="144"/>
      <c r="N718" s="145"/>
      <c r="O718" s="145"/>
      <c r="P718" s="12"/>
    </row>
    <row r="719" spans="1:16" x14ac:dyDescent="0.25">
      <c r="A719" s="12"/>
      <c r="B719" s="12"/>
      <c r="C719" s="12"/>
      <c r="D719" s="28"/>
      <c r="E719" s="12"/>
      <c r="F719" s="28"/>
      <c r="G719" s="12"/>
      <c r="H719" s="12"/>
      <c r="I719" s="12"/>
      <c r="J719" s="12"/>
      <c r="K719" s="12"/>
      <c r="M719" s="144"/>
      <c r="N719" s="145"/>
      <c r="O719" s="145"/>
      <c r="P719" s="12"/>
    </row>
    <row r="720" spans="1:16" x14ac:dyDescent="0.25">
      <c r="A720" s="12"/>
      <c r="B720" s="12"/>
      <c r="C720" s="12"/>
      <c r="D720" s="28"/>
      <c r="E720" s="12"/>
      <c r="F720" s="28"/>
      <c r="G720" s="12"/>
      <c r="H720" s="12"/>
      <c r="I720" s="12"/>
      <c r="J720" s="12"/>
      <c r="K720" s="12"/>
      <c r="M720" s="144"/>
      <c r="N720" s="145"/>
      <c r="O720" s="145"/>
      <c r="P720" s="12"/>
    </row>
    <row r="721" spans="1:16" x14ac:dyDescent="0.25">
      <c r="A721" s="12"/>
      <c r="B721" s="12"/>
      <c r="C721" s="12"/>
      <c r="D721" s="28"/>
      <c r="E721" s="12"/>
      <c r="F721" s="28"/>
      <c r="G721" s="12"/>
      <c r="H721" s="12"/>
      <c r="I721" s="12"/>
      <c r="J721" s="12"/>
      <c r="K721" s="12"/>
      <c r="M721" s="144"/>
      <c r="N721" s="145"/>
      <c r="O721" s="145"/>
      <c r="P721" s="12"/>
    </row>
    <row r="722" spans="1:16" x14ac:dyDescent="0.25">
      <c r="A722" s="12"/>
      <c r="B722" s="12"/>
      <c r="C722" s="12"/>
      <c r="D722" s="28"/>
      <c r="E722" s="12"/>
      <c r="F722" s="28"/>
      <c r="G722" s="12"/>
      <c r="H722" s="12"/>
      <c r="I722" s="12"/>
      <c r="J722" s="12"/>
      <c r="K722" s="12"/>
      <c r="M722" s="144"/>
      <c r="N722" s="145"/>
      <c r="O722" s="145"/>
      <c r="P722" s="12"/>
    </row>
    <row r="723" spans="1:16" x14ac:dyDescent="0.25">
      <c r="A723" s="12"/>
      <c r="B723" s="12"/>
      <c r="C723" s="12"/>
      <c r="D723" s="28"/>
      <c r="E723" s="12"/>
      <c r="F723" s="28"/>
      <c r="G723" s="12"/>
      <c r="H723" s="12"/>
      <c r="I723" s="12"/>
      <c r="J723" s="12"/>
      <c r="K723" s="12"/>
      <c r="M723" s="144"/>
      <c r="N723" s="145"/>
      <c r="O723" s="145"/>
      <c r="P723" s="12"/>
    </row>
    <row r="724" spans="1:16" x14ac:dyDescent="0.25">
      <c r="A724" s="12"/>
      <c r="B724" s="12"/>
      <c r="C724" s="12"/>
      <c r="D724" s="28"/>
      <c r="E724" s="12"/>
      <c r="F724" s="28"/>
      <c r="G724" s="12"/>
      <c r="H724" s="12"/>
      <c r="I724" s="12"/>
      <c r="J724" s="12"/>
      <c r="K724" s="12"/>
      <c r="M724" s="144"/>
      <c r="N724" s="145"/>
      <c r="O724" s="145"/>
      <c r="P724" s="12"/>
    </row>
    <row r="725" spans="1:16" x14ac:dyDescent="0.25">
      <c r="A725" s="12"/>
      <c r="B725" s="12"/>
      <c r="C725" s="12"/>
      <c r="D725" s="28"/>
      <c r="E725" s="12"/>
      <c r="F725" s="28"/>
      <c r="G725" s="12"/>
      <c r="H725" s="12"/>
      <c r="I725" s="12"/>
      <c r="J725" s="12"/>
      <c r="K725" s="12"/>
      <c r="M725" s="144"/>
      <c r="N725" s="145"/>
      <c r="O725" s="145"/>
      <c r="P725" s="12"/>
    </row>
    <row r="726" spans="1:16" x14ac:dyDescent="0.25">
      <c r="A726" s="12"/>
      <c r="B726" s="12"/>
      <c r="C726" s="12"/>
      <c r="D726" s="28"/>
      <c r="E726" s="12"/>
      <c r="F726" s="28"/>
      <c r="G726" s="12"/>
      <c r="H726" s="12"/>
      <c r="I726" s="12"/>
      <c r="J726" s="12"/>
      <c r="K726" s="12"/>
      <c r="M726" s="144"/>
      <c r="N726" s="145"/>
      <c r="O726" s="145"/>
      <c r="P726" s="12"/>
    </row>
    <row r="727" spans="1:16" x14ac:dyDescent="0.25">
      <c r="A727" s="12"/>
      <c r="B727" s="12"/>
      <c r="C727" s="12"/>
      <c r="D727" s="28"/>
      <c r="E727" s="12"/>
      <c r="F727" s="28"/>
      <c r="G727" s="12"/>
      <c r="H727" s="12"/>
      <c r="I727" s="12"/>
      <c r="J727" s="12"/>
      <c r="K727" s="12"/>
      <c r="M727" s="144"/>
      <c r="N727" s="145"/>
      <c r="O727" s="145"/>
      <c r="P727" s="12"/>
    </row>
    <row r="728" spans="1:16" x14ac:dyDescent="0.25">
      <c r="A728" s="12"/>
      <c r="B728" s="12"/>
      <c r="C728" s="12"/>
      <c r="D728" s="28"/>
      <c r="E728" s="12"/>
      <c r="F728" s="28"/>
      <c r="G728" s="12"/>
      <c r="H728" s="12"/>
      <c r="I728" s="12"/>
      <c r="J728" s="12"/>
      <c r="K728" s="12"/>
      <c r="M728" s="144"/>
      <c r="N728" s="145"/>
      <c r="O728" s="145"/>
      <c r="P728" s="12"/>
    </row>
    <row r="729" spans="1:16" x14ac:dyDescent="0.25">
      <c r="A729" s="12"/>
      <c r="B729" s="12"/>
      <c r="C729" s="12"/>
      <c r="D729" s="28"/>
      <c r="E729" s="12"/>
      <c r="F729" s="28"/>
      <c r="G729" s="12"/>
      <c r="H729" s="12"/>
      <c r="I729" s="12"/>
      <c r="J729" s="12"/>
      <c r="K729" s="12"/>
      <c r="M729" s="144"/>
      <c r="N729" s="145"/>
      <c r="O729" s="145"/>
      <c r="P729" s="12"/>
    </row>
    <row r="730" spans="1:16" x14ac:dyDescent="0.25">
      <c r="A730" s="12"/>
      <c r="B730" s="12"/>
      <c r="C730" s="12"/>
      <c r="D730" s="28"/>
      <c r="E730" s="12"/>
      <c r="F730" s="28"/>
      <c r="G730" s="12"/>
      <c r="H730" s="12"/>
      <c r="I730" s="12"/>
      <c r="J730" s="12"/>
      <c r="K730" s="12"/>
      <c r="M730" s="144"/>
      <c r="N730" s="145"/>
      <c r="O730" s="145"/>
      <c r="P730" s="12"/>
    </row>
    <row r="731" spans="1:16" x14ac:dyDescent="0.25">
      <c r="A731" s="12"/>
      <c r="B731" s="12"/>
      <c r="C731" s="12"/>
      <c r="D731" s="28"/>
      <c r="E731" s="12"/>
      <c r="F731" s="28"/>
      <c r="G731" s="12"/>
      <c r="H731" s="12"/>
      <c r="I731" s="12"/>
      <c r="J731" s="12"/>
      <c r="K731" s="12"/>
      <c r="M731" s="144"/>
      <c r="N731" s="145"/>
      <c r="O731" s="145"/>
      <c r="P731" s="12"/>
    </row>
    <row r="732" spans="1:16" x14ac:dyDescent="0.25">
      <c r="A732" s="12"/>
      <c r="B732" s="12"/>
      <c r="C732" s="12"/>
      <c r="D732" s="28"/>
      <c r="E732" s="12"/>
      <c r="F732" s="28"/>
      <c r="G732" s="12"/>
      <c r="H732" s="12"/>
      <c r="I732" s="12"/>
      <c r="J732" s="12"/>
      <c r="K732" s="12"/>
      <c r="M732" s="144"/>
      <c r="N732" s="145"/>
      <c r="O732" s="145"/>
      <c r="P732" s="12"/>
    </row>
    <row r="733" spans="1:16" x14ac:dyDescent="0.25">
      <c r="A733" s="12"/>
      <c r="B733" s="12"/>
      <c r="C733" s="12"/>
      <c r="D733" s="28"/>
      <c r="E733" s="12"/>
      <c r="F733" s="28"/>
      <c r="G733" s="12"/>
      <c r="H733" s="12"/>
      <c r="I733" s="12"/>
      <c r="J733" s="12"/>
      <c r="K733" s="12"/>
      <c r="M733" s="144"/>
      <c r="N733" s="145"/>
      <c r="O733" s="145"/>
      <c r="P733" s="12"/>
    </row>
    <row r="734" spans="1:16" x14ac:dyDescent="0.25">
      <c r="A734" s="12"/>
      <c r="B734" s="12"/>
      <c r="C734" s="12"/>
      <c r="D734" s="28"/>
      <c r="E734" s="12"/>
      <c r="F734" s="28"/>
      <c r="G734" s="12"/>
      <c r="H734" s="12"/>
      <c r="I734" s="12"/>
      <c r="J734" s="12"/>
      <c r="K734" s="12"/>
      <c r="M734" s="144"/>
      <c r="N734" s="145"/>
      <c r="O734" s="145"/>
      <c r="P734" s="12"/>
    </row>
    <row r="735" spans="1:16" x14ac:dyDescent="0.25">
      <c r="A735" s="12"/>
      <c r="B735" s="12"/>
      <c r="C735" s="12"/>
      <c r="D735" s="28"/>
      <c r="E735" s="12"/>
      <c r="F735" s="28"/>
      <c r="G735" s="12"/>
      <c r="H735" s="12"/>
      <c r="I735" s="12"/>
      <c r="J735" s="12"/>
      <c r="K735" s="12"/>
      <c r="M735" s="144"/>
      <c r="N735" s="145"/>
      <c r="O735" s="145"/>
      <c r="P735" s="12"/>
    </row>
    <row r="736" spans="1:16" x14ac:dyDescent="0.25">
      <c r="A736" s="12"/>
      <c r="B736" s="12"/>
      <c r="C736" s="12"/>
      <c r="D736" s="28"/>
      <c r="E736" s="12"/>
      <c r="F736" s="28"/>
      <c r="G736" s="12"/>
      <c r="H736" s="12"/>
      <c r="I736" s="12"/>
      <c r="J736" s="12"/>
      <c r="K736" s="12"/>
      <c r="M736" s="144"/>
      <c r="N736" s="145"/>
      <c r="O736" s="145"/>
      <c r="P736" s="12"/>
    </row>
    <row r="737" spans="1:16" x14ac:dyDescent="0.25">
      <c r="A737" s="12"/>
      <c r="B737" s="12"/>
      <c r="C737" s="12"/>
      <c r="D737" s="28"/>
      <c r="E737" s="12"/>
      <c r="F737" s="28"/>
      <c r="G737" s="12"/>
      <c r="H737" s="12"/>
      <c r="I737" s="12"/>
      <c r="J737" s="12"/>
      <c r="K737" s="12"/>
      <c r="M737" s="144"/>
      <c r="N737" s="145"/>
      <c r="O737" s="145"/>
      <c r="P737" s="12"/>
    </row>
    <row r="738" spans="1:16" x14ac:dyDescent="0.25">
      <c r="A738" s="12"/>
      <c r="B738" s="12"/>
      <c r="C738" s="12"/>
      <c r="D738" s="28"/>
      <c r="E738" s="12"/>
      <c r="F738" s="28"/>
      <c r="G738" s="12"/>
      <c r="H738" s="12"/>
      <c r="I738" s="12"/>
      <c r="J738" s="12"/>
      <c r="K738" s="12"/>
      <c r="M738" s="144"/>
      <c r="N738" s="145"/>
      <c r="O738" s="145"/>
      <c r="P738" s="12"/>
    </row>
    <row r="739" spans="1:16" x14ac:dyDescent="0.25">
      <c r="A739" s="12"/>
      <c r="B739" s="12"/>
      <c r="C739" s="12"/>
      <c r="D739" s="28"/>
      <c r="E739" s="12"/>
      <c r="F739" s="28"/>
      <c r="G739" s="12"/>
      <c r="H739" s="12"/>
      <c r="I739" s="12"/>
      <c r="J739" s="12"/>
      <c r="K739" s="12"/>
      <c r="M739" s="144"/>
      <c r="N739" s="145"/>
      <c r="O739" s="145"/>
      <c r="P739" s="12"/>
    </row>
    <row r="740" spans="1:16" x14ac:dyDescent="0.25">
      <c r="A740" s="12"/>
      <c r="B740" s="12"/>
      <c r="C740" s="12"/>
      <c r="D740" s="28"/>
      <c r="E740" s="12"/>
      <c r="F740" s="28"/>
      <c r="G740" s="12"/>
      <c r="H740" s="12"/>
      <c r="I740" s="12"/>
      <c r="J740" s="12"/>
      <c r="K740" s="12"/>
      <c r="M740" s="144"/>
      <c r="N740" s="145"/>
      <c r="O740" s="145"/>
      <c r="P740" s="12"/>
    </row>
    <row r="741" spans="1:16" x14ac:dyDescent="0.25">
      <c r="A741" s="12"/>
      <c r="B741" s="12"/>
      <c r="C741" s="12"/>
      <c r="D741" s="28"/>
      <c r="E741" s="12"/>
      <c r="F741" s="28"/>
      <c r="G741" s="12"/>
      <c r="H741" s="12"/>
      <c r="I741" s="12"/>
      <c r="J741" s="12"/>
      <c r="K741" s="12"/>
      <c r="M741" s="144"/>
      <c r="N741" s="145"/>
      <c r="O741" s="145"/>
      <c r="P741" s="12"/>
    </row>
    <row r="742" spans="1:16" x14ac:dyDescent="0.25">
      <c r="A742" s="12"/>
      <c r="B742" s="12"/>
      <c r="C742" s="12"/>
      <c r="D742" s="28"/>
      <c r="E742" s="12"/>
      <c r="F742" s="28"/>
      <c r="G742" s="12"/>
      <c r="H742" s="12"/>
      <c r="I742" s="12"/>
      <c r="J742" s="12"/>
      <c r="K742" s="12"/>
      <c r="M742" s="144"/>
      <c r="N742" s="145"/>
      <c r="O742" s="145"/>
      <c r="P742" s="12"/>
    </row>
    <row r="743" spans="1:16" x14ac:dyDescent="0.25">
      <c r="A743" s="12"/>
      <c r="B743" s="12"/>
      <c r="C743" s="12"/>
      <c r="D743" s="28"/>
      <c r="E743" s="12"/>
      <c r="F743" s="28"/>
      <c r="G743" s="12"/>
      <c r="H743" s="12"/>
      <c r="I743" s="12"/>
      <c r="J743" s="12"/>
      <c r="K743" s="12"/>
      <c r="M743" s="144"/>
      <c r="N743" s="145"/>
      <c r="O743" s="145"/>
      <c r="P743" s="12"/>
    </row>
    <row r="744" spans="1:16" x14ac:dyDescent="0.25">
      <c r="A744" s="12"/>
      <c r="B744" s="12"/>
      <c r="C744" s="12"/>
      <c r="D744" s="28"/>
      <c r="E744" s="12"/>
      <c r="F744" s="28"/>
      <c r="G744" s="12"/>
      <c r="H744" s="12"/>
      <c r="I744" s="12"/>
      <c r="J744" s="12"/>
      <c r="K744" s="12"/>
      <c r="M744" s="144"/>
      <c r="N744" s="145"/>
      <c r="O744" s="145"/>
      <c r="P744" s="12"/>
    </row>
    <row r="745" spans="1:16" x14ac:dyDescent="0.25">
      <c r="A745" s="12"/>
      <c r="B745" s="12"/>
      <c r="C745" s="12"/>
      <c r="D745" s="28"/>
      <c r="E745" s="12"/>
      <c r="F745" s="28"/>
      <c r="G745" s="12"/>
      <c r="H745" s="12"/>
      <c r="I745" s="12"/>
      <c r="J745" s="12"/>
      <c r="K745" s="12"/>
      <c r="M745" s="144"/>
      <c r="N745" s="145"/>
      <c r="O745" s="145"/>
      <c r="P745" s="12"/>
    </row>
    <row r="746" spans="1:16" x14ac:dyDescent="0.25">
      <c r="A746" s="12"/>
      <c r="B746" s="12"/>
      <c r="C746" s="12"/>
      <c r="D746" s="28"/>
      <c r="E746" s="12"/>
      <c r="F746" s="28"/>
      <c r="G746" s="12"/>
      <c r="H746" s="12"/>
      <c r="I746" s="12"/>
      <c r="J746" s="12"/>
      <c r="K746" s="12"/>
      <c r="M746" s="144"/>
      <c r="N746" s="145"/>
      <c r="O746" s="145"/>
      <c r="P746" s="12"/>
    </row>
    <row r="747" spans="1:16" x14ac:dyDescent="0.25">
      <c r="A747" s="12"/>
      <c r="B747" s="12"/>
      <c r="C747" s="12"/>
      <c r="D747" s="28"/>
      <c r="E747" s="12"/>
      <c r="F747" s="28"/>
      <c r="G747" s="12"/>
      <c r="H747" s="12"/>
      <c r="I747" s="12"/>
      <c r="J747" s="12"/>
      <c r="K747" s="12"/>
      <c r="M747" s="144"/>
      <c r="N747" s="145"/>
      <c r="O747" s="145"/>
      <c r="P747" s="12"/>
    </row>
    <row r="748" spans="1:16" x14ac:dyDescent="0.25">
      <c r="A748" s="12"/>
      <c r="B748" s="12"/>
      <c r="C748" s="12"/>
      <c r="D748" s="28"/>
      <c r="E748" s="12"/>
      <c r="F748" s="28"/>
      <c r="G748" s="12"/>
      <c r="H748" s="12"/>
      <c r="I748" s="12"/>
      <c r="J748" s="12"/>
      <c r="K748" s="12"/>
      <c r="M748" s="144"/>
      <c r="N748" s="145"/>
      <c r="O748" s="145"/>
      <c r="P748" s="12"/>
    </row>
    <row r="749" spans="1:16" x14ac:dyDescent="0.25">
      <c r="A749" s="12"/>
      <c r="B749" s="12"/>
      <c r="C749" s="12"/>
      <c r="D749" s="28"/>
      <c r="E749" s="12"/>
      <c r="F749" s="28"/>
      <c r="G749" s="12"/>
      <c r="H749" s="12"/>
      <c r="I749" s="12"/>
      <c r="J749" s="12"/>
      <c r="K749" s="12"/>
      <c r="M749" s="144"/>
      <c r="N749" s="145"/>
      <c r="O749" s="145"/>
      <c r="P749" s="12"/>
    </row>
    <row r="750" spans="1:16" x14ac:dyDescent="0.25">
      <c r="A750" s="12"/>
      <c r="B750" s="12"/>
      <c r="C750" s="12"/>
      <c r="D750" s="28"/>
      <c r="E750" s="12"/>
      <c r="F750" s="28"/>
      <c r="G750" s="12"/>
      <c r="H750" s="12"/>
      <c r="I750" s="12"/>
      <c r="J750" s="12"/>
      <c r="K750" s="12"/>
      <c r="M750" s="144"/>
      <c r="N750" s="145"/>
      <c r="O750" s="145"/>
      <c r="P750" s="12"/>
    </row>
    <row r="751" spans="1:16" x14ac:dyDescent="0.25">
      <c r="A751" s="12"/>
      <c r="B751" s="12"/>
      <c r="C751" s="12"/>
      <c r="D751" s="28"/>
      <c r="E751" s="12"/>
      <c r="F751" s="28"/>
      <c r="G751" s="12"/>
      <c r="H751" s="12"/>
      <c r="I751" s="12"/>
      <c r="J751" s="12"/>
      <c r="K751" s="12"/>
      <c r="M751" s="144"/>
      <c r="N751" s="145"/>
      <c r="O751" s="145"/>
      <c r="P751" s="12"/>
    </row>
    <row r="752" spans="1:16" x14ac:dyDescent="0.25">
      <c r="A752" s="12"/>
      <c r="B752" s="12"/>
      <c r="C752" s="12"/>
      <c r="D752" s="28"/>
      <c r="E752" s="12"/>
      <c r="F752" s="28"/>
      <c r="G752" s="12"/>
      <c r="H752" s="12"/>
      <c r="I752" s="12"/>
      <c r="J752" s="12"/>
      <c r="K752" s="12"/>
      <c r="M752" s="144"/>
      <c r="N752" s="145"/>
      <c r="O752" s="145"/>
      <c r="P752" s="12"/>
    </row>
    <row r="753" spans="1:16" x14ac:dyDescent="0.25">
      <c r="A753" s="12"/>
      <c r="B753" s="12"/>
      <c r="C753" s="12"/>
      <c r="D753" s="28"/>
      <c r="E753" s="12"/>
      <c r="F753" s="28"/>
      <c r="G753" s="12"/>
      <c r="H753" s="12"/>
      <c r="I753" s="12"/>
      <c r="J753" s="12"/>
      <c r="K753" s="12"/>
      <c r="M753" s="144"/>
      <c r="N753" s="145"/>
      <c r="O753" s="145"/>
      <c r="P753" s="12"/>
    </row>
    <row r="754" spans="1:16" x14ac:dyDescent="0.25">
      <c r="A754" s="12"/>
      <c r="B754" s="12"/>
      <c r="C754" s="12"/>
      <c r="D754" s="28"/>
      <c r="E754" s="12"/>
      <c r="F754" s="28"/>
      <c r="G754" s="12"/>
      <c r="H754" s="12"/>
      <c r="I754" s="12"/>
      <c r="J754" s="12"/>
      <c r="K754" s="12"/>
      <c r="M754" s="144"/>
      <c r="N754" s="145"/>
      <c r="O754" s="145"/>
      <c r="P754" s="12"/>
    </row>
    <row r="755" spans="1:16" x14ac:dyDescent="0.25">
      <c r="A755" s="12"/>
      <c r="B755" s="12"/>
      <c r="C755" s="12"/>
      <c r="D755" s="28"/>
      <c r="E755" s="12"/>
      <c r="F755" s="28"/>
      <c r="G755" s="12"/>
      <c r="H755" s="12"/>
      <c r="I755" s="12"/>
      <c r="J755" s="12"/>
      <c r="K755" s="12"/>
      <c r="M755" s="144"/>
      <c r="N755" s="145"/>
      <c r="O755" s="145"/>
      <c r="P755" s="12"/>
    </row>
    <row r="756" spans="1:16" x14ac:dyDescent="0.25">
      <c r="A756" s="12"/>
      <c r="B756" s="12"/>
      <c r="C756" s="12"/>
      <c r="D756" s="28"/>
      <c r="E756" s="12"/>
      <c r="F756" s="28"/>
      <c r="G756" s="12"/>
      <c r="H756" s="12"/>
      <c r="I756" s="12"/>
      <c r="J756" s="12"/>
      <c r="K756" s="12"/>
      <c r="M756" s="144"/>
      <c r="N756" s="145"/>
      <c r="O756" s="145"/>
      <c r="P756" s="12"/>
    </row>
    <row r="757" spans="1:16" x14ac:dyDescent="0.25">
      <c r="A757" s="12"/>
      <c r="B757" s="12"/>
      <c r="C757" s="12"/>
      <c r="D757" s="28"/>
      <c r="E757" s="12"/>
      <c r="F757" s="28"/>
      <c r="G757" s="12"/>
      <c r="H757" s="12"/>
      <c r="I757" s="12"/>
      <c r="J757" s="12"/>
      <c r="K757" s="12"/>
      <c r="M757" s="144"/>
      <c r="N757" s="145"/>
      <c r="O757" s="145"/>
      <c r="P757" s="12"/>
    </row>
    <row r="758" spans="1:16" x14ac:dyDescent="0.25">
      <c r="A758" s="12"/>
      <c r="B758" s="12"/>
      <c r="C758" s="12"/>
      <c r="D758" s="28"/>
      <c r="E758" s="12"/>
      <c r="F758" s="28"/>
      <c r="G758" s="12"/>
      <c r="H758" s="12"/>
      <c r="I758" s="12"/>
      <c r="J758" s="12"/>
      <c r="K758" s="12"/>
      <c r="M758" s="144"/>
      <c r="N758" s="145"/>
      <c r="O758" s="145"/>
      <c r="P758" s="12"/>
    </row>
    <row r="759" spans="1:16" x14ac:dyDescent="0.25">
      <c r="A759" s="12"/>
      <c r="B759" s="12"/>
      <c r="C759" s="12"/>
      <c r="D759" s="28"/>
      <c r="E759" s="12"/>
      <c r="F759" s="28"/>
      <c r="G759" s="12"/>
      <c r="H759" s="12"/>
      <c r="I759" s="12"/>
      <c r="J759" s="12"/>
      <c r="K759" s="12"/>
      <c r="M759" s="144"/>
      <c r="N759" s="145"/>
      <c r="O759" s="145"/>
      <c r="P759" s="12"/>
    </row>
    <row r="760" spans="1:16" x14ac:dyDescent="0.25">
      <c r="A760" s="12"/>
      <c r="B760" s="12"/>
      <c r="C760" s="12"/>
      <c r="D760" s="28"/>
      <c r="E760" s="12"/>
      <c r="F760" s="28"/>
      <c r="G760" s="12"/>
      <c r="H760" s="12"/>
      <c r="I760" s="12"/>
      <c r="J760" s="12"/>
      <c r="K760" s="12"/>
      <c r="M760" s="144"/>
      <c r="N760" s="145"/>
      <c r="O760" s="145"/>
      <c r="P760" s="12"/>
    </row>
    <row r="761" spans="1:16" x14ac:dyDescent="0.25">
      <c r="A761" s="12"/>
      <c r="B761" s="12"/>
      <c r="C761" s="12"/>
      <c r="D761" s="28"/>
      <c r="E761" s="12"/>
      <c r="F761" s="28"/>
      <c r="G761" s="12"/>
      <c r="H761" s="12"/>
      <c r="I761" s="12"/>
      <c r="J761" s="12"/>
      <c r="K761" s="12"/>
      <c r="M761" s="144"/>
      <c r="N761" s="145"/>
      <c r="O761" s="145"/>
      <c r="P761" s="12"/>
    </row>
    <row r="762" spans="1:16" x14ac:dyDescent="0.25">
      <c r="A762" s="12"/>
      <c r="B762" s="12"/>
      <c r="C762" s="12"/>
      <c r="D762" s="28"/>
      <c r="E762" s="12"/>
      <c r="F762" s="28"/>
      <c r="G762" s="12"/>
      <c r="H762" s="12"/>
      <c r="I762" s="12"/>
      <c r="J762" s="12"/>
      <c r="K762" s="12"/>
      <c r="M762" s="144"/>
      <c r="N762" s="145"/>
      <c r="O762" s="145"/>
      <c r="P762" s="12"/>
    </row>
    <row r="763" spans="1:16" x14ac:dyDescent="0.25">
      <c r="A763" s="12"/>
      <c r="B763" s="12"/>
      <c r="C763" s="12"/>
      <c r="D763" s="28"/>
      <c r="E763" s="12"/>
      <c r="F763" s="28"/>
      <c r="G763" s="12"/>
      <c r="H763" s="12"/>
      <c r="I763" s="12"/>
      <c r="J763" s="12"/>
      <c r="K763" s="12"/>
      <c r="M763" s="144"/>
      <c r="N763" s="145"/>
      <c r="O763" s="145"/>
      <c r="P763" s="12"/>
    </row>
    <row r="764" spans="1:16" x14ac:dyDescent="0.25">
      <c r="A764" s="12"/>
      <c r="B764" s="12"/>
      <c r="C764" s="12"/>
      <c r="D764" s="28"/>
      <c r="E764" s="12"/>
      <c r="F764" s="28"/>
      <c r="G764" s="12"/>
      <c r="H764" s="12"/>
      <c r="I764" s="12"/>
      <c r="J764" s="12"/>
      <c r="K764" s="12"/>
      <c r="M764" s="144"/>
      <c r="N764" s="145"/>
      <c r="O764" s="145"/>
      <c r="P764" s="12"/>
    </row>
    <row r="765" spans="1:16" x14ac:dyDescent="0.25">
      <c r="A765" s="12"/>
      <c r="B765" s="12"/>
      <c r="C765" s="12"/>
      <c r="D765" s="28"/>
      <c r="E765" s="12"/>
      <c r="F765" s="28"/>
      <c r="G765" s="12"/>
      <c r="H765" s="12"/>
      <c r="I765" s="12"/>
      <c r="J765" s="12"/>
      <c r="K765" s="12"/>
      <c r="M765" s="144"/>
      <c r="N765" s="145"/>
      <c r="O765" s="145"/>
      <c r="P765" s="12"/>
    </row>
    <row r="766" spans="1:16" x14ac:dyDescent="0.25">
      <c r="A766" s="12"/>
      <c r="B766" s="12"/>
      <c r="C766" s="12"/>
      <c r="D766" s="28"/>
      <c r="E766" s="12"/>
      <c r="F766" s="28"/>
      <c r="G766" s="12"/>
      <c r="H766" s="12"/>
      <c r="I766" s="12"/>
      <c r="J766" s="12"/>
      <c r="K766" s="12"/>
      <c r="M766" s="144"/>
      <c r="N766" s="145"/>
      <c r="O766" s="145"/>
      <c r="P766" s="12"/>
    </row>
    <row r="767" spans="1:16" x14ac:dyDescent="0.25">
      <c r="A767" s="12"/>
      <c r="B767" s="12"/>
      <c r="C767" s="12"/>
      <c r="D767" s="28"/>
      <c r="E767" s="12"/>
      <c r="F767" s="28"/>
      <c r="G767" s="12"/>
      <c r="H767" s="12"/>
      <c r="I767" s="12"/>
      <c r="J767" s="12"/>
      <c r="K767" s="12"/>
      <c r="M767" s="144"/>
      <c r="N767" s="145"/>
      <c r="O767" s="145"/>
      <c r="P767" s="12"/>
    </row>
    <row r="768" spans="1:16" x14ac:dyDescent="0.25">
      <c r="A768" s="12"/>
      <c r="B768" s="12"/>
      <c r="C768" s="12"/>
      <c r="D768" s="28"/>
      <c r="E768" s="12"/>
      <c r="F768" s="28"/>
      <c r="G768" s="12"/>
      <c r="H768" s="12"/>
      <c r="I768" s="12"/>
      <c r="J768" s="12"/>
      <c r="K768" s="12"/>
      <c r="M768" s="144"/>
      <c r="N768" s="145"/>
      <c r="O768" s="145"/>
      <c r="P768" s="12"/>
    </row>
    <row r="769" spans="1:16" x14ac:dyDescent="0.25">
      <c r="A769" s="12"/>
      <c r="B769" s="12"/>
      <c r="C769" s="12"/>
      <c r="D769" s="28"/>
      <c r="E769" s="12"/>
      <c r="F769" s="28"/>
      <c r="G769" s="12"/>
      <c r="H769" s="12"/>
      <c r="I769" s="12"/>
      <c r="J769" s="12"/>
      <c r="K769" s="12"/>
      <c r="M769" s="144"/>
      <c r="N769" s="145"/>
      <c r="O769" s="145"/>
      <c r="P769" s="12"/>
    </row>
    <row r="770" spans="1:16" x14ac:dyDescent="0.25">
      <c r="A770" s="12"/>
      <c r="B770" s="12"/>
      <c r="C770" s="12"/>
      <c r="D770" s="28"/>
      <c r="E770" s="12"/>
      <c r="F770" s="28"/>
      <c r="G770" s="12"/>
      <c r="H770" s="12"/>
      <c r="I770" s="12"/>
      <c r="J770" s="12"/>
      <c r="K770" s="12"/>
      <c r="M770" s="144"/>
      <c r="N770" s="145"/>
      <c r="O770" s="145"/>
      <c r="P770" s="12"/>
    </row>
    <row r="771" spans="1:16" x14ac:dyDescent="0.25">
      <c r="A771" s="12"/>
      <c r="B771" s="12"/>
      <c r="C771" s="12"/>
      <c r="D771" s="28"/>
      <c r="E771" s="12"/>
      <c r="F771" s="28"/>
      <c r="G771" s="12"/>
      <c r="H771" s="12"/>
      <c r="I771" s="12"/>
      <c r="J771" s="12"/>
      <c r="K771" s="12"/>
      <c r="M771" s="144"/>
      <c r="N771" s="145"/>
      <c r="O771" s="145"/>
      <c r="P771" s="12"/>
    </row>
    <row r="772" spans="1:16" x14ac:dyDescent="0.25">
      <c r="A772" s="12"/>
      <c r="B772" s="12"/>
      <c r="C772" s="12"/>
      <c r="D772" s="28"/>
      <c r="E772" s="12"/>
      <c r="F772" s="28"/>
      <c r="G772" s="12"/>
      <c r="H772" s="12"/>
      <c r="I772" s="12"/>
      <c r="J772" s="12"/>
      <c r="K772" s="12"/>
      <c r="M772" s="144"/>
      <c r="N772" s="145"/>
      <c r="O772" s="145"/>
      <c r="P772" s="12"/>
    </row>
    <row r="773" spans="1:16" x14ac:dyDescent="0.25">
      <c r="A773" s="12"/>
      <c r="B773" s="12"/>
      <c r="C773" s="12"/>
      <c r="D773" s="28"/>
      <c r="E773" s="12"/>
      <c r="F773" s="28"/>
      <c r="G773" s="12"/>
      <c r="H773" s="12"/>
      <c r="I773" s="12"/>
      <c r="J773" s="12"/>
      <c r="K773" s="12"/>
      <c r="M773" s="144"/>
      <c r="N773" s="145"/>
      <c r="O773" s="145"/>
      <c r="P773" s="12"/>
    </row>
    <row r="774" spans="1:16" x14ac:dyDescent="0.25">
      <c r="A774" s="12"/>
      <c r="B774" s="12"/>
      <c r="C774" s="12"/>
      <c r="D774" s="28"/>
      <c r="E774" s="12"/>
      <c r="F774" s="28"/>
      <c r="G774" s="12"/>
      <c r="H774" s="12"/>
      <c r="I774" s="12"/>
      <c r="J774" s="12"/>
      <c r="K774" s="12"/>
      <c r="M774" s="144"/>
      <c r="N774" s="145"/>
      <c r="O774" s="145"/>
      <c r="P774" s="12"/>
    </row>
    <row r="775" spans="1:16" x14ac:dyDescent="0.25">
      <c r="A775" s="12"/>
      <c r="B775" s="12"/>
      <c r="C775" s="12"/>
      <c r="D775" s="28"/>
      <c r="E775" s="12"/>
      <c r="F775" s="28"/>
      <c r="G775" s="12"/>
      <c r="H775" s="12"/>
      <c r="I775" s="12"/>
      <c r="J775" s="12"/>
      <c r="K775" s="12"/>
      <c r="M775" s="144"/>
      <c r="N775" s="145"/>
      <c r="O775" s="145"/>
      <c r="P775" s="12"/>
    </row>
    <row r="776" spans="1:16" x14ac:dyDescent="0.25">
      <c r="A776" s="12"/>
      <c r="B776" s="12"/>
      <c r="C776" s="12"/>
      <c r="D776" s="28"/>
      <c r="E776" s="12"/>
      <c r="F776" s="28"/>
      <c r="G776" s="12"/>
      <c r="H776" s="12"/>
      <c r="I776" s="12"/>
      <c r="J776" s="12"/>
      <c r="K776" s="12"/>
      <c r="M776" s="144"/>
      <c r="N776" s="145"/>
      <c r="O776" s="145"/>
      <c r="P776" s="12"/>
    </row>
    <row r="777" spans="1:16" x14ac:dyDescent="0.25">
      <c r="A777" s="12"/>
      <c r="B777" s="12"/>
      <c r="C777" s="12"/>
      <c r="D777" s="28"/>
      <c r="E777" s="12"/>
      <c r="F777" s="28"/>
      <c r="G777" s="12"/>
      <c r="H777" s="12"/>
      <c r="I777" s="12"/>
      <c r="J777" s="12"/>
      <c r="K777" s="12"/>
      <c r="M777" s="144"/>
      <c r="N777" s="145"/>
      <c r="O777" s="145"/>
      <c r="P777" s="12"/>
    </row>
    <row r="778" spans="1:16" x14ac:dyDescent="0.25">
      <c r="A778" s="12"/>
      <c r="B778" s="12"/>
      <c r="C778" s="12"/>
      <c r="D778" s="28"/>
      <c r="E778" s="12"/>
      <c r="F778" s="28"/>
      <c r="G778" s="12"/>
      <c r="H778" s="12"/>
      <c r="I778" s="12"/>
      <c r="J778" s="12"/>
      <c r="K778" s="12"/>
      <c r="M778" s="144"/>
      <c r="N778" s="145"/>
      <c r="O778" s="145"/>
      <c r="P778" s="12"/>
    </row>
    <row r="779" spans="1:16" x14ac:dyDescent="0.25">
      <c r="A779" s="12"/>
      <c r="B779" s="12"/>
      <c r="C779" s="12"/>
      <c r="D779" s="28"/>
      <c r="E779" s="12"/>
      <c r="F779" s="28"/>
      <c r="G779" s="12"/>
      <c r="H779" s="12"/>
      <c r="I779" s="12"/>
      <c r="J779" s="12"/>
      <c r="K779" s="12"/>
      <c r="M779" s="144"/>
      <c r="N779" s="145"/>
      <c r="O779" s="145"/>
      <c r="P779" s="12"/>
    </row>
    <row r="780" spans="1:16" x14ac:dyDescent="0.25">
      <c r="A780" s="12"/>
      <c r="B780" s="12"/>
      <c r="C780" s="12"/>
      <c r="D780" s="28"/>
      <c r="E780" s="12"/>
      <c r="F780" s="28"/>
      <c r="G780" s="12"/>
      <c r="H780" s="12"/>
      <c r="I780" s="12"/>
      <c r="J780" s="12"/>
      <c r="K780" s="12"/>
      <c r="M780" s="144"/>
      <c r="N780" s="145"/>
      <c r="O780" s="145"/>
      <c r="P780" s="12"/>
    </row>
    <row r="781" spans="1:16" x14ac:dyDescent="0.25">
      <c r="A781" s="12"/>
      <c r="B781" s="12"/>
      <c r="C781" s="12"/>
      <c r="D781" s="28"/>
      <c r="E781" s="12"/>
      <c r="F781" s="28"/>
      <c r="G781" s="12"/>
      <c r="H781" s="12"/>
      <c r="I781" s="12"/>
      <c r="J781" s="12"/>
      <c r="K781" s="12"/>
      <c r="M781" s="144"/>
      <c r="N781" s="145"/>
      <c r="O781" s="145"/>
      <c r="P781" s="12"/>
    </row>
    <row r="782" spans="1:16" x14ac:dyDescent="0.25">
      <c r="A782" s="12"/>
      <c r="B782" s="12"/>
      <c r="C782" s="12"/>
      <c r="D782" s="28"/>
      <c r="E782" s="12"/>
      <c r="F782" s="28"/>
      <c r="G782" s="12"/>
      <c r="H782" s="12"/>
      <c r="I782" s="12"/>
      <c r="J782" s="12"/>
      <c r="K782" s="12"/>
      <c r="M782" s="144"/>
      <c r="N782" s="145"/>
      <c r="O782" s="145"/>
      <c r="P782" s="12"/>
    </row>
    <row r="783" spans="1:16" x14ac:dyDescent="0.25">
      <c r="A783" s="12"/>
      <c r="B783" s="12"/>
      <c r="C783" s="12"/>
      <c r="D783" s="28"/>
      <c r="E783" s="12"/>
      <c r="F783" s="28"/>
      <c r="G783" s="12"/>
      <c r="H783" s="12"/>
      <c r="I783" s="12"/>
      <c r="J783" s="12"/>
      <c r="K783" s="12"/>
      <c r="M783" s="144"/>
      <c r="N783" s="145"/>
      <c r="O783" s="145"/>
      <c r="P783" s="12"/>
    </row>
    <row r="784" spans="1:16" x14ac:dyDescent="0.25">
      <c r="A784" s="12"/>
      <c r="B784" s="12"/>
      <c r="C784" s="12"/>
      <c r="D784" s="28"/>
      <c r="E784" s="12"/>
      <c r="F784" s="28"/>
      <c r="G784" s="12"/>
      <c r="H784" s="12"/>
      <c r="I784" s="12"/>
      <c r="J784" s="12"/>
      <c r="K784" s="12"/>
      <c r="M784" s="144"/>
      <c r="N784" s="145"/>
      <c r="O784" s="145"/>
      <c r="P784" s="12"/>
    </row>
    <row r="785" spans="1:16" x14ac:dyDescent="0.25">
      <c r="A785" s="12"/>
      <c r="B785" s="12"/>
      <c r="C785" s="12"/>
      <c r="D785" s="28"/>
      <c r="E785" s="12"/>
      <c r="F785" s="28"/>
      <c r="G785" s="12"/>
      <c r="H785" s="12"/>
      <c r="I785" s="12"/>
      <c r="J785" s="12"/>
      <c r="K785" s="12"/>
      <c r="M785" s="144"/>
      <c r="N785" s="145"/>
      <c r="O785" s="145"/>
      <c r="P785" s="12"/>
    </row>
    <row r="786" spans="1:16" x14ac:dyDescent="0.25">
      <c r="A786" s="12"/>
      <c r="B786" s="12"/>
      <c r="C786" s="12"/>
      <c r="D786" s="28"/>
      <c r="E786" s="12"/>
      <c r="F786" s="28"/>
      <c r="G786" s="12"/>
      <c r="H786" s="12"/>
      <c r="I786" s="12"/>
      <c r="J786" s="12"/>
      <c r="K786" s="12"/>
      <c r="M786" s="144"/>
      <c r="N786" s="145"/>
      <c r="O786" s="145"/>
      <c r="P786" s="12"/>
    </row>
    <row r="787" spans="1:16" x14ac:dyDescent="0.25">
      <c r="A787" s="12"/>
      <c r="B787" s="12"/>
      <c r="C787" s="12"/>
      <c r="D787" s="28"/>
      <c r="E787" s="12"/>
      <c r="F787" s="28"/>
      <c r="G787" s="12"/>
      <c r="H787" s="12"/>
      <c r="I787" s="12"/>
      <c r="J787" s="12"/>
      <c r="K787" s="12"/>
      <c r="M787" s="144"/>
      <c r="N787" s="145"/>
      <c r="O787" s="145"/>
      <c r="P787" s="12"/>
    </row>
    <row r="788" spans="1:16" x14ac:dyDescent="0.25">
      <c r="A788" s="12"/>
      <c r="B788" s="12"/>
      <c r="C788" s="12"/>
      <c r="D788" s="28"/>
      <c r="E788" s="12"/>
      <c r="F788" s="28"/>
      <c r="G788" s="12"/>
      <c r="H788" s="12"/>
      <c r="I788" s="12"/>
      <c r="J788" s="12"/>
      <c r="K788" s="12"/>
      <c r="M788" s="144"/>
      <c r="N788" s="145"/>
      <c r="O788" s="145"/>
      <c r="P788" s="12"/>
    </row>
    <row r="789" spans="1:16" x14ac:dyDescent="0.25">
      <c r="A789" s="12"/>
      <c r="B789" s="12"/>
      <c r="C789" s="12"/>
      <c r="D789" s="28"/>
      <c r="E789" s="12"/>
      <c r="F789" s="28"/>
      <c r="G789" s="12"/>
      <c r="H789" s="12"/>
      <c r="I789" s="12"/>
      <c r="J789" s="12"/>
      <c r="K789" s="12"/>
      <c r="M789" s="144"/>
      <c r="N789" s="145"/>
      <c r="O789" s="145"/>
      <c r="P789" s="12"/>
    </row>
    <row r="790" spans="1:16" x14ac:dyDescent="0.25">
      <c r="A790" s="12"/>
      <c r="B790" s="12"/>
      <c r="C790" s="12"/>
      <c r="D790" s="28"/>
      <c r="E790" s="12"/>
      <c r="F790" s="28"/>
      <c r="G790" s="12"/>
      <c r="H790" s="12"/>
      <c r="I790" s="12"/>
      <c r="J790" s="12"/>
      <c r="K790" s="12"/>
      <c r="M790" s="144"/>
      <c r="N790" s="145"/>
      <c r="O790" s="145"/>
      <c r="P790" s="12"/>
    </row>
    <row r="791" spans="1:16" x14ac:dyDescent="0.25">
      <c r="A791" s="12"/>
      <c r="B791" s="12"/>
      <c r="C791" s="12"/>
      <c r="D791" s="28"/>
      <c r="E791" s="12"/>
      <c r="F791" s="28"/>
      <c r="G791" s="12"/>
      <c r="H791" s="12"/>
      <c r="I791" s="12"/>
      <c r="J791" s="12"/>
      <c r="K791" s="12"/>
      <c r="M791" s="144"/>
      <c r="N791" s="145"/>
      <c r="O791" s="145"/>
      <c r="P791" s="12"/>
    </row>
    <row r="792" spans="1:16" x14ac:dyDescent="0.25">
      <c r="A792" s="12"/>
      <c r="B792" s="12"/>
      <c r="C792" s="12"/>
      <c r="D792" s="28"/>
      <c r="E792" s="12"/>
      <c r="F792" s="28"/>
      <c r="G792" s="12"/>
      <c r="H792" s="12"/>
      <c r="I792" s="12"/>
      <c r="J792" s="12"/>
      <c r="K792" s="12"/>
      <c r="M792" s="144"/>
      <c r="N792" s="145"/>
      <c r="O792" s="145"/>
      <c r="P792" s="12"/>
    </row>
    <row r="793" spans="1:16" x14ac:dyDescent="0.25">
      <c r="A793" s="12"/>
      <c r="B793" s="12"/>
      <c r="C793" s="12"/>
      <c r="D793" s="28"/>
      <c r="E793" s="12"/>
      <c r="F793" s="28"/>
      <c r="G793" s="12"/>
      <c r="H793" s="12"/>
      <c r="I793" s="12"/>
      <c r="J793" s="12"/>
      <c r="K793" s="12"/>
      <c r="M793" s="144"/>
      <c r="N793" s="145"/>
      <c r="O793" s="145"/>
      <c r="P793" s="12"/>
    </row>
    <row r="794" spans="1:16" x14ac:dyDescent="0.25">
      <c r="A794" s="12"/>
      <c r="B794" s="12"/>
      <c r="C794" s="12"/>
      <c r="D794" s="28"/>
      <c r="E794" s="12"/>
      <c r="F794" s="28"/>
      <c r="G794" s="12"/>
      <c r="H794" s="12"/>
      <c r="I794" s="12"/>
      <c r="J794" s="12"/>
      <c r="K794" s="12"/>
      <c r="M794" s="144"/>
      <c r="N794" s="145"/>
      <c r="O794" s="145"/>
      <c r="P794" s="12"/>
    </row>
    <row r="795" spans="1:16" x14ac:dyDescent="0.25">
      <c r="A795" s="12"/>
      <c r="B795" s="12"/>
      <c r="C795" s="12"/>
      <c r="D795" s="28"/>
      <c r="E795" s="12"/>
      <c r="F795" s="28"/>
      <c r="G795" s="12"/>
      <c r="H795" s="12"/>
      <c r="I795" s="12"/>
      <c r="J795" s="12"/>
      <c r="K795" s="12"/>
      <c r="M795" s="144"/>
      <c r="N795" s="145"/>
      <c r="O795" s="145"/>
      <c r="P795" s="12"/>
    </row>
    <row r="796" spans="1:16" x14ac:dyDescent="0.25">
      <c r="A796" s="12"/>
      <c r="B796" s="12"/>
      <c r="C796" s="12"/>
      <c r="D796" s="28"/>
      <c r="E796" s="12"/>
      <c r="F796" s="28"/>
      <c r="G796" s="12"/>
      <c r="H796" s="12"/>
      <c r="I796" s="12"/>
      <c r="J796" s="12"/>
      <c r="K796" s="12"/>
      <c r="M796" s="144"/>
      <c r="N796" s="145"/>
      <c r="O796" s="145"/>
      <c r="P796" s="12"/>
    </row>
    <row r="797" spans="1:16" x14ac:dyDescent="0.25">
      <c r="A797" s="12"/>
      <c r="B797" s="12"/>
      <c r="C797" s="12"/>
      <c r="D797" s="28"/>
      <c r="E797" s="12"/>
      <c r="F797" s="28"/>
      <c r="G797" s="12"/>
      <c r="H797" s="12"/>
      <c r="I797" s="12"/>
      <c r="J797" s="12"/>
      <c r="K797" s="12"/>
      <c r="M797" s="144"/>
      <c r="N797" s="145"/>
      <c r="O797" s="145"/>
      <c r="P797" s="12"/>
    </row>
    <row r="798" spans="1:16" x14ac:dyDescent="0.25">
      <c r="A798" s="12"/>
      <c r="B798" s="12"/>
      <c r="C798" s="12"/>
      <c r="D798" s="28"/>
      <c r="E798" s="12"/>
      <c r="F798" s="28"/>
      <c r="G798" s="12"/>
      <c r="H798" s="12"/>
      <c r="I798" s="12"/>
      <c r="J798" s="12"/>
      <c r="K798" s="12"/>
      <c r="M798" s="144"/>
      <c r="N798" s="145"/>
      <c r="O798" s="145"/>
      <c r="P798" s="12"/>
    </row>
    <row r="799" spans="1:16" x14ac:dyDescent="0.25">
      <c r="A799" s="12"/>
      <c r="B799" s="12"/>
      <c r="C799" s="12"/>
      <c r="D799" s="28"/>
      <c r="E799" s="12"/>
      <c r="F799" s="28"/>
      <c r="G799" s="12"/>
      <c r="H799" s="12"/>
      <c r="I799" s="12"/>
      <c r="J799" s="12"/>
      <c r="K799" s="12"/>
      <c r="M799" s="144"/>
      <c r="N799" s="145"/>
      <c r="O799" s="145"/>
      <c r="P799" s="12"/>
    </row>
    <row r="800" spans="1:16" x14ac:dyDescent="0.25">
      <c r="A800" s="12"/>
      <c r="B800" s="12"/>
      <c r="C800" s="12"/>
      <c r="D800" s="28"/>
      <c r="E800" s="12"/>
      <c r="F800" s="28"/>
      <c r="G800" s="12"/>
      <c r="H800" s="12"/>
      <c r="I800" s="12"/>
      <c r="J800" s="12"/>
      <c r="K800" s="12"/>
      <c r="M800" s="144"/>
      <c r="N800" s="145"/>
      <c r="O800" s="145"/>
      <c r="P800" s="12"/>
    </row>
    <row r="801" spans="1:16" x14ac:dyDescent="0.25">
      <c r="A801" s="12"/>
      <c r="B801" s="12"/>
      <c r="C801" s="12"/>
      <c r="D801" s="28"/>
      <c r="E801" s="12"/>
      <c r="F801" s="28"/>
      <c r="G801" s="12"/>
      <c r="H801" s="12"/>
      <c r="I801" s="12"/>
      <c r="J801" s="12"/>
      <c r="K801" s="12"/>
      <c r="M801" s="144"/>
      <c r="N801" s="145"/>
      <c r="O801" s="145"/>
      <c r="P801" s="12"/>
    </row>
    <row r="802" spans="1:16" x14ac:dyDescent="0.25">
      <c r="A802" s="12"/>
      <c r="B802" s="12"/>
      <c r="C802" s="12"/>
      <c r="D802" s="28"/>
      <c r="E802" s="12"/>
      <c r="F802" s="28"/>
      <c r="G802" s="12"/>
      <c r="H802" s="12"/>
      <c r="I802" s="12"/>
      <c r="J802" s="12"/>
      <c r="K802" s="12"/>
      <c r="M802" s="144"/>
      <c r="N802" s="145"/>
      <c r="O802" s="145"/>
      <c r="P802" s="12"/>
    </row>
    <row r="803" spans="1:16" x14ac:dyDescent="0.25">
      <c r="A803" s="12"/>
      <c r="B803" s="12"/>
      <c r="C803" s="12"/>
      <c r="D803" s="28"/>
      <c r="E803" s="12"/>
      <c r="F803" s="28"/>
      <c r="G803" s="12"/>
      <c r="H803" s="12"/>
      <c r="I803" s="12"/>
      <c r="J803" s="12"/>
      <c r="K803" s="12"/>
      <c r="M803" s="144"/>
      <c r="N803" s="145"/>
      <c r="O803" s="145"/>
      <c r="P803" s="12"/>
    </row>
    <row r="804" spans="1:16" x14ac:dyDescent="0.25">
      <c r="A804" s="12"/>
      <c r="B804" s="12"/>
      <c r="C804" s="12"/>
      <c r="D804" s="28"/>
      <c r="E804" s="12"/>
      <c r="F804" s="28"/>
      <c r="G804" s="12"/>
      <c r="H804" s="12"/>
      <c r="I804" s="12"/>
      <c r="J804" s="12"/>
      <c r="K804" s="12"/>
      <c r="M804" s="144"/>
      <c r="N804" s="145"/>
      <c r="O804" s="145"/>
      <c r="P804" s="12"/>
    </row>
    <row r="805" spans="1:16" x14ac:dyDescent="0.25">
      <c r="A805" s="12"/>
      <c r="B805" s="12"/>
      <c r="C805" s="12"/>
      <c r="D805" s="28"/>
      <c r="E805" s="12"/>
      <c r="F805" s="28"/>
      <c r="G805" s="12"/>
      <c r="H805" s="12"/>
      <c r="I805" s="12"/>
      <c r="J805" s="12"/>
      <c r="K805" s="12"/>
      <c r="M805" s="144"/>
      <c r="N805" s="145"/>
      <c r="O805" s="145"/>
      <c r="P805" s="12"/>
    </row>
    <row r="806" spans="1:16" x14ac:dyDescent="0.25">
      <c r="A806" s="12"/>
      <c r="B806" s="12"/>
      <c r="C806" s="12"/>
      <c r="D806" s="28"/>
      <c r="E806" s="12"/>
      <c r="F806" s="28"/>
      <c r="G806" s="12"/>
      <c r="H806" s="12"/>
      <c r="I806" s="12"/>
      <c r="J806" s="12"/>
      <c r="K806" s="12"/>
      <c r="M806" s="144"/>
      <c r="N806" s="145"/>
      <c r="O806" s="145"/>
      <c r="P806" s="12"/>
    </row>
    <row r="807" spans="1:16" x14ac:dyDescent="0.25">
      <c r="A807" s="12"/>
      <c r="B807" s="12"/>
      <c r="C807" s="12"/>
      <c r="D807" s="28"/>
      <c r="E807" s="12"/>
      <c r="F807" s="28"/>
      <c r="G807" s="12"/>
      <c r="H807" s="12"/>
      <c r="I807" s="12"/>
      <c r="J807" s="12"/>
      <c r="K807" s="12"/>
      <c r="M807" s="144"/>
      <c r="N807" s="145"/>
      <c r="O807" s="145"/>
      <c r="P807" s="12"/>
    </row>
    <row r="808" spans="1:16" x14ac:dyDescent="0.25">
      <c r="A808" s="12"/>
      <c r="B808" s="12"/>
      <c r="C808" s="12"/>
      <c r="D808" s="28"/>
      <c r="E808" s="12"/>
      <c r="F808" s="28"/>
      <c r="G808" s="12"/>
      <c r="H808" s="12"/>
      <c r="I808" s="12"/>
      <c r="J808" s="12"/>
      <c r="K808" s="12"/>
      <c r="M808" s="144"/>
      <c r="N808" s="145"/>
      <c r="O808" s="145"/>
      <c r="P808" s="12"/>
    </row>
    <row r="809" spans="1:16" x14ac:dyDescent="0.25">
      <c r="A809" s="12"/>
      <c r="B809" s="12"/>
      <c r="C809" s="12"/>
      <c r="D809" s="28"/>
      <c r="E809" s="12"/>
      <c r="F809" s="28"/>
      <c r="G809" s="12"/>
      <c r="H809" s="12"/>
      <c r="I809" s="12"/>
      <c r="J809" s="12"/>
      <c r="K809" s="12"/>
      <c r="M809" s="144"/>
      <c r="N809" s="145"/>
      <c r="O809" s="145"/>
      <c r="P809" s="12"/>
    </row>
    <row r="810" spans="1:16" x14ac:dyDescent="0.25">
      <c r="A810" s="12"/>
      <c r="B810" s="12"/>
      <c r="C810" s="12"/>
      <c r="D810" s="28"/>
      <c r="E810" s="12"/>
      <c r="F810" s="28"/>
      <c r="G810" s="12"/>
      <c r="H810" s="12"/>
      <c r="I810" s="12"/>
      <c r="J810" s="12"/>
      <c r="K810" s="12"/>
      <c r="M810" s="144"/>
      <c r="N810" s="145"/>
      <c r="O810" s="145"/>
      <c r="P810" s="12"/>
    </row>
    <row r="811" spans="1:16" x14ac:dyDescent="0.25">
      <c r="A811" s="12"/>
      <c r="B811" s="12"/>
      <c r="C811" s="12"/>
      <c r="D811" s="28"/>
      <c r="E811" s="12"/>
      <c r="F811" s="28"/>
      <c r="G811" s="12"/>
      <c r="H811" s="12"/>
      <c r="I811" s="12"/>
      <c r="J811" s="12"/>
      <c r="K811" s="12"/>
      <c r="M811" s="144"/>
      <c r="N811" s="145"/>
      <c r="O811" s="145"/>
      <c r="P811" s="12"/>
    </row>
    <row r="812" spans="1:16" x14ac:dyDescent="0.25">
      <c r="A812" s="12"/>
      <c r="B812" s="12"/>
      <c r="C812" s="12"/>
      <c r="D812" s="28"/>
      <c r="E812" s="12"/>
      <c r="F812" s="28"/>
      <c r="G812" s="12"/>
      <c r="H812" s="12"/>
      <c r="I812" s="12"/>
      <c r="J812" s="12"/>
      <c r="K812" s="12"/>
      <c r="M812" s="144"/>
      <c r="N812" s="145"/>
      <c r="O812" s="145"/>
      <c r="P812" s="12"/>
    </row>
    <row r="813" spans="1:16" x14ac:dyDescent="0.25">
      <c r="A813" s="12"/>
      <c r="B813" s="12"/>
      <c r="C813" s="12"/>
      <c r="D813" s="28"/>
      <c r="E813" s="12"/>
      <c r="F813" s="28"/>
      <c r="G813" s="12"/>
      <c r="H813" s="12"/>
      <c r="I813" s="12"/>
      <c r="J813" s="12"/>
      <c r="K813" s="12"/>
      <c r="M813" s="144"/>
      <c r="N813" s="145"/>
      <c r="O813" s="145"/>
      <c r="P813" s="12"/>
    </row>
    <row r="814" spans="1:16" x14ac:dyDescent="0.25">
      <c r="A814" s="12"/>
      <c r="B814" s="12"/>
      <c r="C814" s="12"/>
      <c r="D814" s="28"/>
      <c r="E814" s="12"/>
      <c r="F814" s="28"/>
      <c r="G814" s="12"/>
      <c r="H814" s="12"/>
      <c r="I814" s="12"/>
      <c r="J814" s="12"/>
      <c r="K814" s="12"/>
      <c r="M814" s="144"/>
      <c r="N814" s="145"/>
      <c r="O814" s="145"/>
      <c r="P814" s="12"/>
    </row>
    <row r="815" spans="1:16" x14ac:dyDescent="0.25">
      <c r="A815" s="12"/>
      <c r="B815" s="12"/>
      <c r="C815" s="12"/>
      <c r="D815" s="28"/>
      <c r="E815" s="12"/>
      <c r="F815" s="28"/>
      <c r="G815" s="12"/>
      <c r="H815" s="12"/>
      <c r="I815" s="12"/>
      <c r="J815" s="12"/>
      <c r="K815" s="12"/>
      <c r="M815" s="144"/>
      <c r="N815" s="145"/>
      <c r="O815" s="145"/>
      <c r="P815" s="12"/>
    </row>
    <row r="816" spans="1:16" x14ac:dyDescent="0.25">
      <c r="A816" s="12"/>
      <c r="B816" s="12"/>
      <c r="C816" s="12"/>
      <c r="D816" s="28"/>
      <c r="E816" s="12"/>
      <c r="F816" s="28"/>
      <c r="G816" s="12"/>
      <c r="H816" s="12"/>
      <c r="I816" s="12"/>
      <c r="J816" s="12"/>
      <c r="K816" s="12"/>
      <c r="M816" s="144"/>
      <c r="N816" s="145"/>
      <c r="O816" s="145"/>
      <c r="P816" s="12"/>
    </row>
    <row r="817" spans="1:16" x14ac:dyDescent="0.25">
      <c r="A817" s="12"/>
      <c r="B817" s="12"/>
      <c r="C817" s="12"/>
      <c r="D817" s="28"/>
      <c r="E817" s="12"/>
      <c r="F817" s="28"/>
      <c r="G817" s="12"/>
      <c r="H817" s="12"/>
      <c r="I817" s="12"/>
      <c r="J817" s="12"/>
      <c r="K817" s="12"/>
      <c r="M817" s="144"/>
      <c r="N817" s="145"/>
      <c r="O817" s="145"/>
      <c r="P817" s="12"/>
    </row>
    <row r="818" spans="1:16" x14ac:dyDescent="0.25">
      <c r="A818" s="12"/>
      <c r="B818" s="12"/>
      <c r="C818" s="12"/>
      <c r="D818" s="28"/>
      <c r="E818" s="12"/>
      <c r="F818" s="28"/>
      <c r="G818" s="12"/>
      <c r="H818" s="12"/>
      <c r="I818" s="12"/>
      <c r="J818" s="12"/>
      <c r="K818" s="12"/>
      <c r="M818" s="144"/>
      <c r="N818" s="145"/>
      <c r="O818" s="145"/>
      <c r="P818" s="12"/>
    </row>
    <row r="819" spans="1:16" x14ac:dyDescent="0.25">
      <c r="A819" s="12"/>
      <c r="B819" s="12"/>
      <c r="C819" s="12"/>
      <c r="D819" s="28"/>
      <c r="E819" s="12"/>
      <c r="F819" s="28"/>
      <c r="G819" s="12"/>
      <c r="H819" s="12"/>
      <c r="I819" s="12"/>
      <c r="J819" s="12"/>
      <c r="K819" s="12"/>
      <c r="M819" s="144"/>
      <c r="N819" s="145"/>
      <c r="O819" s="145"/>
      <c r="P819" s="12"/>
    </row>
    <row r="820" spans="1:16" x14ac:dyDescent="0.25">
      <c r="A820" s="12"/>
      <c r="B820" s="12"/>
      <c r="C820" s="12"/>
      <c r="D820" s="28"/>
      <c r="E820" s="12"/>
      <c r="F820" s="28"/>
      <c r="G820" s="12"/>
      <c r="H820" s="12"/>
      <c r="I820" s="12"/>
      <c r="J820" s="12"/>
      <c r="K820" s="12"/>
      <c r="M820" s="144"/>
      <c r="N820" s="145"/>
      <c r="O820" s="145"/>
      <c r="P820" s="12"/>
    </row>
    <row r="821" spans="1:16" x14ac:dyDescent="0.25">
      <c r="A821" s="12"/>
      <c r="B821" s="12"/>
      <c r="C821" s="12"/>
      <c r="D821" s="28"/>
      <c r="E821" s="12"/>
      <c r="F821" s="28"/>
      <c r="G821" s="12"/>
      <c r="H821" s="12"/>
      <c r="I821" s="12"/>
      <c r="J821" s="12"/>
      <c r="K821" s="12"/>
      <c r="M821" s="144"/>
      <c r="N821" s="145"/>
      <c r="O821" s="145"/>
      <c r="P821" s="12"/>
    </row>
    <row r="822" spans="1:16" x14ac:dyDescent="0.25">
      <c r="A822" s="12"/>
      <c r="B822" s="12"/>
      <c r="C822" s="12"/>
      <c r="D822" s="28"/>
      <c r="E822" s="12"/>
      <c r="F822" s="28"/>
      <c r="G822" s="12"/>
      <c r="H822" s="12"/>
      <c r="I822" s="12"/>
      <c r="J822" s="12"/>
      <c r="K822" s="12"/>
      <c r="M822" s="144"/>
      <c r="N822" s="145"/>
      <c r="O822" s="145"/>
      <c r="P822" s="12"/>
    </row>
    <row r="823" spans="1:16" x14ac:dyDescent="0.25">
      <c r="A823" s="12"/>
      <c r="B823" s="12"/>
      <c r="C823" s="12"/>
      <c r="D823" s="28"/>
      <c r="E823" s="12"/>
      <c r="F823" s="28"/>
      <c r="G823" s="12"/>
      <c r="H823" s="12"/>
      <c r="I823" s="12"/>
      <c r="J823" s="12"/>
      <c r="K823" s="12"/>
      <c r="M823" s="144"/>
      <c r="N823" s="145"/>
      <c r="O823" s="145"/>
      <c r="P823" s="12"/>
    </row>
    <row r="824" spans="1:16" x14ac:dyDescent="0.25">
      <c r="A824" s="12"/>
      <c r="B824" s="12"/>
      <c r="C824" s="12"/>
      <c r="D824" s="28"/>
      <c r="E824" s="12"/>
      <c r="F824" s="28"/>
      <c r="G824" s="12"/>
      <c r="H824" s="12"/>
      <c r="I824" s="12"/>
      <c r="J824" s="12"/>
      <c r="K824" s="12"/>
      <c r="M824" s="144"/>
      <c r="N824" s="145"/>
      <c r="O824" s="145"/>
      <c r="P824" s="12"/>
    </row>
    <row r="825" spans="1:16" x14ac:dyDescent="0.25">
      <c r="A825" s="12"/>
      <c r="B825" s="12"/>
      <c r="C825" s="12"/>
      <c r="D825" s="28"/>
      <c r="E825" s="12"/>
      <c r="F825" s="28"/>
      <c r="G825" s="12"/>
      <c r="H825" s="12"/>
      <c r="I825" s="12"/>
      <c r="J825" s="12"/>
      <c r="K825" s="12"/>
      <c r="M825" s="144"/>
      <c r="N825" s="145"/>
      <c r="O825" s="145"/>
      <c r="P825" s="12"/>
    </row>
    <row r="826" spans="1:16" x14ac:dyDescent="0.25">
      <c r="A826" s="12"/>
      <c r="B826" s="12"/>
      <c r="C826" s="12"/>
      <c r="D826" s="28"/>
      <c r="E826" s="12"/>
      <c r="F826" s="28"/>
      <c r="G826" s="12"/>
      <c r="H826" s="12"/>
      <c r="I826" s="12"/>
      <c r="J826" s="12"/>
      <c r="K826" s="12"/>
      <c r="M826" s="144"/>
      <c r="N826" s="145"/>
      <c r="O826" s="145"/>
      <c r="P826" s="12"/>
    </row>
    <row r="827" spans="1:16" x14ac:dyDescent="0.25">
      <c r="A827" s="12"/>
      <c r="B827" s="12"/>
      <c r="C827" s="12"/>
      <c r="D827" s="28"/>
      <c r="E827" s="12"/>
      <c r="F827" s="28"/>
      <c r="G827" s="12"/>
      <c r="H827" s="12"/>
      <c r="I827" s="12"/>
      <c r="J827" s="12"/>
      <c r="K827" s="12"/>
      <c r="M827" s="144"/>
      <c r="N827" s="145"/>
      <c r="O827" s="145"/>
      <c r="P827" s="12"/>
    </row>
    <row r="828" spans="1:16" x14ac:dyDescent="0.25">
      <c r="A828" s="12"/>
      <c r="B828" s="12"/>
      <c r="C828" s="12"/>
      <c r="D828" s="28"/>
      <c r="E828" s="12"/>
      <c r="F828" s="28"/>
      <c r="G828" s="12"/>
      <c r="H828" s="12"/>
      <c r="I828" s="12"/>
      <c r="J828" s="12"/>
      <c r="K828" s="12"/>
      <c r="M828" s="144"/>
      <c r="N828" s="145"/>
      <c r="O828" s="145"/>
      <c r="P828" s="12"/>
    </row>
    <row r="829" spans="1:16" x14ac:dyDescent="0.25">
      <c r="A829" s="12"/>
      <c r="B829" s="12"/>
      <c r="C829" s="12"/>
      <c r="D829" s="28"/>
      <c r="E829" s="12"/>
      <c r="F829" s="28"/>
      <c r="G829" s="12"/>
      <c r="H829" s="12"/>
      <c r="I829" s="12"/>
      <c r="J829" s="12"/>
      <c r="K829" s="12"/>
      <c r="M829" s="144"/>
      <c r="N829" s="145"/>
      <c r="O829" s="145"/>
      <c r="P829" s="12"/>
    </row>
    <row r="830" spans="1:16" x14ac:dyDescent="0.25">
      <c r="A830" s="12"/>
      <c r="B830" s="12"/>
      <c r="C830" s="12"/>
      <c r="D830" s="28"/>
      <c r="E830" s="12"/>
      <c r="F830" s="28"/>
      <c r="G830" s="12"/>
      <c r="H830" s="12"/>
      <c r="I830" s="12"/>
      <c r="J830" s="12"/>
      <c r="K830" s="12"/>
      <c r="M830" s="144"/>
      <c r="N830" s="145"/>
      <c r="O830" s="145"/>
      <c r="P830" s="12"/>
    </row>
    <row r="831" spans="1:16" x14ac:dyDescent="0.25">
      <c r="A831" s="12"/>
      <c r="B831" s="12"/>
      <c r="C831" s="12"/>
      <c r="D831" s="28"/>
      <c r="E831" s="12"/>
      <c r="F831" s="28"/>
      <c r="G831" s="12"/>
      <c r="H831" s="12"/>
      <c r="I831" s="12"/>
      <c r="J831" s="12"/>
      <c r="K831" s="12"/>
      <c r="M831" s="144"/>
      <c r="N831" s="145"/>
      <c r="O831" s="145"/>
      <c r="P831" s="12"/>
    </row>
    <row r="832" spans="1:16" x14ac:dyDescent="0.25">
      <c r="A832" s="12"/>
      <c r="B832" s="12"/>
      <c r="C832" s="12"/>
      <c r="D832" s="28"/>
      <c r="E832" s="12"/>
      <c r="F832" s="28"/>
      <c r="G832" s="12"/>
      <c r="H832" s="12"/>
      <c r="I832" s="12"/>
      <c r="J832" s="12"/>
      <c r="K832" s="12"/>
      <c r="M832" s="144"/>
      <c r="N832" s="145"/>
      <c r="O832" s="145"/>
      <c r="P832" s="12"/>
    </row>
    <row r="833" spans="1:16" x14ac:dyDescent="0.25">
      <c r="A833" s="12"/>
      <c r="B833" s="12"/>
      <c r="C833" s="12"/>
      <c r="D833" s="28"/>
      <c r="E833" s="12"/>
      <c r="F833" s="28"/>
      <c r="G833" s="12"/>
      <c r="H833" s="12"/>
      <c r="I833" s="12"/>
      <c r="J833" s="12"/>
      <c r="K833" s="12"/>
      <c r="M833" s="144"/>
      <c r="N833" s="145"/>
      <c r="O833" s="145"/>
      <c r="P833" s="12"/>
    </row>
    <row r="834" spans="1:16" x14ac:dyDescent="0.25">
      <c r="A834" s="12"/>
      <c r="B834" s="12"/>
      <c r="C834" s="12"/>
      <c r="D834" s="28"/>
      <c r="E834" s="12"/>
      <c r="F834" s="28"/>
      <c r="G834" s="12"/>
      <c r="H834" s="12"/>
      <c r="I834" s="12"/>
      <c r="J834" s="12"/>
      <c r="K834" s="12"/>
      <c r="M834" s="144"/>
      <c r="N834" s="145"/>
      <c r="O834" s="145"/>
      <c r="P834" s="12"/>
    </row>
    <row r="835" spans="1:16" x14ac:dyDescent="0.25">
      <c r="A835" s="12"/>
      <c r="B835" s="12"/>
      <c r="C835" s="12"/>
      <c r="D835" s="28"/>
      <c r="E835" s="12"/>
      <c r="F835" s="28"/>
      <c r="G835" s="12"/>
      <c r="H835" s="12"/>
      <c r="I835" s="12"/>
      <c r="J835" s="12"/>
      <c r="K835" s="12"/>
      <c r="M835" s="144"/>
      <c r="N835" s="145"/>
      <c r="O835" s="145"/>
      <c r="P835" s="12"/>
    </row>
    <row r="836" spans="1:16" x14ac:dyDescent="0.25">
      <c r="A836" s="12"/>
      <c r="B836" s="12"/>
      <c r="C836" s="12"/>
      <c r="D836" s="28"/>
      <c r="E836" s="12"/>
      <c r="F836" s="28"/>
      <c r="G836" s="12"/>
      <c r="H836" s="12"/>
      <c r="I836" s="12"/>
      <c r="J836" s="12"/>
      <c r="K836" s="12"/>
      <c r="M836" s="144"/>
      <c r="N836" s="145"/>
      <c r="O836" s="145"/>
      <c r="P836" s="12"/>
    </row>
    <row r="837" spans="1:16" x14ac:dyDescent="0.25">
      <c r="A837" s="12"/>
      <c r="B837" s="12"/>
      <c r="C837" s="12"/>
      <c r="D837" s="28"/>
      <c r="E837" s="12"/>
      <c r="F837" s="28"/>
      <c r="G837" s="12"/>
      <c r="H837" s="12"/>
      <c r="I837" s="12"/>
      <c r="J837" s="12"/>
      <c r="K837" s="12"/>
      <c r="M837" s="144"/>
      <c r="N837" s="145"/>
      <c r="O837" s="145"/>
      <c r="P837" s="12"/>
    </row>
    <row r="838" spans="1:16" x14ac:dyDescent="0.25">
      <c r="A838" s="12"/>
      <c r="B838" s="12"/>
      <c r="C838" s="12"/>
      <c r="D838" s="28"/>
      <c r="E838" s="12"/>
      <c r="F838" s="28"/>
      <c r="G838" s="12"/>
      <c r="H838" s="12"/>
      <c r="I838" s="12"/>
      <c r="J838" s="12"/>
      <c r="K838" s="12"/>
      <c r="M838" s="144"/>
      <c r="N838" s="145"/>
      <c r="O838" s="145"/>
      <c r="P838" s="12"/>
    </row>
    <row r="839" spans="1:16" x14ac:dyDescent="0.25">
      <c r="A839" s="12"/>
      <c r="B839" s="12"/>
      <c r="C839" s="12"/>
      <c r="D839" s="28"/>
      <c r="E839" s="12"/>
      <c r="F839" s="28"/>
      <c r="G839" s="12"/>
      <c r="H839" s="12"/>
      <c r="I839" s="12"/>
      <c r="J839" s="12"/>
      <c r="K839" s="12"/>
      <c r="M839" s="144"/>
      <c r="N839" s="145"/>
      <c r="O839" s="145"/>
      <c r="P839" s="12"/>
    </row>
    <row r="840" spans="1:16" x14ac:dyDescent="0.25">
      <c r="A840" s="12"/>
      <c r="B840" s="12"/>
      <c r="C840" s="12"/>
      <c r="D840" s="28"/>
      <c r="E840" s="12"/>
      <c r="F840" s="28"/>
      <c r="G840" s="12"/>
      <c r="H840" s="12"/>
      <c r="I840" s="12"/>
      <c r="J840" s="12"/>
      <c r="K840" s="12"/>
      <c r="M840" s="144"/>
      <c r="N840" s="145"/>
      <c r="O840" s="145"/>
      <c r="P840" s="12"/>
    </row>
    <row r="841" spans="1:16" x14ac:dyDescent="0.25">
      <c r="A841" s="12"/>
      <c r="B841" s="12"/>
      <c r="C841" s="12"/>
      <c r="D841" s="28"/>
      <c r="E841" s="12"/>
      <c r="F841" s="28"/>
      <c r="G841" s="12"/>
      <c r="H841" s="12"/>
      <c r="I841" s="12"/>
      <c r="J841" s="12"/>
      <c r="K841" s="12"/>
      <c r="M841" s="144"/>
      <c r="N841" s="145"/>
      <c r="O841" s="145"/>
      <c r="P841" s="12"/>
    </row>
    <row r="842" spans="1:16" x14ac:dyDescent="0.25">
      <c r="A842" s="12"/>
      <c r="B842" s="12"/>
      <c r="C842" s="12"/>
      <c r="D842" s="28"/>
      <c r="E842" s="12"/>
      <c r="F842" s="28"/>
      <c r="G842" s="12"/>
      <c r="H842" s="12"/>
      <c r="I842" s="12"/>
      <c r="J842" s="12"/>
      <c r="K842" s="12"/>
      <c r="M842" s="144"/>
      <c r="N842" s="145"/>
      <c r="O842" s="145"/>
      <c r="P842" s="12"/>
    </row>
    <row r="843" spans="1:16" x14ac:dyDescent="0.25">
      <c r="A843" s="12"/>
      <c r="B843" s="12"/>
      <c r="C843" s="12"/>
      <c r="D843" s="28"/>
      <c r="E843" s="12"/>
      <c r="F843" s="28"/>
      <c r="G843" s="12"/>
      <c r="H843" s="12"/>
      <c r="I843" s="12"/>
      <c r="J843" s="12"/>
      <c r="K843" s="12"/>
      <c r="M843" s="144"/>
      <c r="N843" s="145"/>
      <c r="O843" s="145"/>
      <c r="P843" s="12"/>
    </row>
    <row r="844" spans="1:16" x14ac:dyDescent="0.25">
      <c r="A844" s="12"/>
      <c r="B844" s="12"/>
      <c r="C844" s="12"/>
      <c r="D844" s="28"/>
      <c r="E844" s="12"/>
      <c r="F844" s="28"/>
      <c r="G844" s="12"/>
      <c r="H844" s="12"/>
      <c r="I844" s="12"/>
      <c r="J844" s="12"/>
      <c r="K844" s="12"/>
      <c r="M844" s="144"/>
      <c r="N844" s="145"/>
      <c r="O844" s="145"/>
      <c r="P844" s="12"/>
    </row>
    <row r="845" spans="1:16" x14ac:dyDescent="0.25">
      <c r="A845" s="12"/>
      <c r="B845" s="12"/>
      <c r="C845" s="12"/>
      <c r="D845" s="28"/>
      <c r="E845" s="12"/>
      <c r="F845" s="28"/>
      <c r="G845" s="12"/>
      <c r="H845" s="12"/>
      <c r="I845" s="12"/>
      <c r="J845" s="12"/>
      <c r="K845" s="12"/>
      <c r="M845" s="144"/>
      <c r="N845" s="145"/>
      <c r="O845" s="145"/>
      <c r="P845" s="12"/>
    </row>
    <row r="846" spans="1:16" x14ac:dyDescent="0.25">
      <c r="A846" s="12"/>
      <c r="B846" s="12"/>
      <c r="C846" s="12"/>
      <c r="D846" s="28"/>
      <c r="E846" s="12"/>
      <c r="F846" s="28"/>
      <c r="G846" s="12"/>
      <c r="H846" s="12"/>
      <c r="I846" s="12"/>
      <c r="J846" s="12"/>
      <c r="K846" s="12"/>
      <c r="M846" s="144"/>
      <c r="N846" s="145"/>
      <c r="O846" s="145"/>
      <c r="P846" s="12"/>
    </row>
    <row r="847" spans="1:16" x14ac:dyDescent="0.25">
      <c r="A847" s="12"/>
      <c r="B847" s="12"/>
      <c r="C847" s="12"/>
      <c r="D847" s="28"/>
      <c r="E847" s="12"/>
      <c r="F847" s="28"/>
      <c r="G847" s="12"/>
      <c r="H847" s="12"/>
      <c r="I847" s="12"/>
      <c r="J847" s="12"/>
      <c r="K847" s="12"/>
      <c r="M847" s="144"/>
      <c r="N847" s="145"/>
      <c r="O847" s="145"/>
      <c r="P847" s="12"/>
    </row>
    <row r="848" spans="1:16" x14ac:dyDescent="0.25">
      <c r="A848" s="12"/>
      <c r="B848" s="12"/>
      <c r="C848" s="12"/>
      <c r="D848" s="28"/>
      <c r="E848" s="12"/>
      <c r="F848" s="28"/>
      <c r="G848" s="12"/>
      <c r="H848" s="12"/>
      <c r="I848" s="12"/>
      <c r="J848" s="12"/>
      <c r="K848" s="12"/>
      <c r="M848" s="144"/>
      <c r="N848" s="145"/>
      <c r="O848" s="145"/>
      <c r="P848" s="12"/>
    </row>
    <row r="849" spans="1:16" x14ac:dyDescent="0.25">
      <c r="A849" s="12"/>
      <c r="B849" s="12"/>
      <c r="C849" s="12"/>
      <c r="D849" s="28"/>
      <c r="E849" s="12"/>
      <c r="F849" s="28"/>
      <c r="G849" s="12"/>
      <c r="H849" s="12"/>
      <c r="I849" s="12"/>
      <c r="J849" s="12"/>
      <c r="K849" s="12"/>
      <c r="M849" s="144"/>
      <c r="N849" s="145"/>
      <c r="O849" s="145"/>
      <c r="P849" s="12"/>
    </row>
    <row r="850" spans="1:16" x14ac:dyDescent="0.25">
      <c r="A850" s="12"/>
      <c r="B850" s="12"/>
      <c r="C850" s="12"/>
      <c r="D850" s="28"/>
      <c r="E850" s="12"/>
      <c r="F850" s="28"/>
      <c r="G850" s="12"/>
      <c r="H850" s="12"/>
      <c r="I850" s="12"/>
      <c r="J850" s="12"/>
      <c r="K850" s="12"/>
      <c r="M850" s="144"/>
      <c r="N850" s="145"/>
      <c r="O850" s="145"/>
      <c r="P850" s="12"/>
    </row>
    <row r="851" spans="1:16" x14ac:dyDescent="0.25">
      <c r="A851" s="12"/>
      <c r="B851" s="12"/>
      <c r="C851" s="12"/>
      <c r="D851" s="28"/>
      <c r="E851" s="12"/>
      <c r="F851" s="28"/>
      <c r="G851" s="12"/>
      <c r="H851" s="12"/>
      <c r="I851" s="12"/>
      <c r="J851" s="12"/>
      <c r="K851" s="12"/>
      <c r="M851" s="144"/>
      <c r="N851" s="145"/>
      <c r="O851" s="145"/>
    </row>
    <row r="852" spans="1:16" x14ac:dyDescent="0.25">
      <c r="A852" s="12"/>
      <c r="B852" s="12"/>
      <c r="C852" s="12"/>
      <c r="D852" s="28"/>
      <c r="E852" s="12"/>
      <c r="F852" s="28"/>
      <c r="G852" s="12"/>
      <c r="H852" s="12"/>
      <c r="I852" s="12"/>
      <c r="J852" s="12"/>
      <c r="K852" s="12"/>
      <c r="M852" s="144"/>
      <c r="N852" s="145"/>
      <c r="O852" s="145"/>
    </row>
    <row r="853" spans="1:16" x14ac:dyDescent="0.25">
      <c r="A853" s="12"/>
      <c r="B853" s="12"/>
      <c r="C853" s="12"/>
      <c r="D853" s="28"/>
      <c r="E853" s="12"/>
      <c r="F853" s="28"/>
      <c r="G853" s="12"/>
      <c r="H853" s="12"/>
      <c r="I853" s="12"/>
      <c r="J853" s="12"/>
      <c r="K853" s="12"/>
      <c r="M853" s="144"/>
      <c r="N853" s="145"/>
      <c r="O853" s="145"/>
    </row>
    <row r="854" spans="1:16" x14ac:dyDescent="0.25">
      <c r="A854" s="12"/>
      <c r="B854" s="12"/>
      <c r="C854" s="12"/>
      <c r="D854" s="28"/>
      <c r="E854" s="12"/>
      <c r="F854" s="28"/>
      <c r="G854" s="12"/>
      <c r="H854" s="12"/>
      <c r="I854" s="12"/>
      <c r="J854" s="12"/>
      <c r="K854" s="12"/>
      <c r="M854" s="144"/>
      <c r="N854" s="145"/>
      <c r="O854" s="145"/>
    </row>
    <row r="855" spans="1:16" x14ac:dyDescent="0.25">
      <c r="A855" s="12"/>
      <c r="B855" s="12"/>
      <c r="C855" s="12"/>
      <c r="D855" s="28"/>
      <c r="E855" s="12"/>
      <c r="F855" s="28"/>
      <c r="G855" s="12"/>
      <c r="H855" s="12"/>
      <c r="I855" s="12"/>
      <c r="J855" s="12"/>
      <c r="K855" s="12"/>
      <c r="M855" s="144"/>
      <c r="N855" s="145"/>
      <c r="O855" s="145"/>
    </row>
    <row r="856" spans="1:16" x14ac:dyDescent="0.25">
      <c r="A856" s="12"/>
      <c r="B856" s="12"/>
      <c r="C856" s="12"/>
      <c r="D856" s="28"/>
      <c r="E856" s="12"/>
      <c r="F856" s="28"/>
      <c r="G856" s="12"/>
      <c r="H856" s="12"/>
      <c r="I856" s="12"/>
      <c r="J856" s="12"/>
      <c r="K856" s="12"/>
      <c r="M856" s="144"/>
      <c r="N856" s="145"/>
      <c r="O856" s="145"/>
    </row>
    <row r="857" spans="1:16" x14ac:dyDescent="0.25">
      <c r="A857" s="12"/>
      <c r="B857" s="12"/>
      <c r="C857" s="12"/>
      <c r="D857" s="28"/>
      <c r="E857" s="12"/>
      <c r="F857" s="28"/>
      <c r="G857" s="12"/>
      <c r="H857" s="12"/>
      <c r="I857" s="12"/>
      <c r="J857" s="12"/>
      <c r="K857" s="12"/>
      <c r="M857" s="144"/>
      <c r="N857" s="145"/>
      <c r="O857" s="145"/>
    </row>
    <row r="858" spans="1:16" x14ac:dyDescent="0.25">
      <c r="A858" s="12"/>
      <c r="B858" s="12"/>
      <c r="C858" s="12"/>
      <c r="D858" s="28"/>
      <c r="E858" s="12"/>
      <c r="F858" s="28"/>
      <c r="G858" s="12"/>
      <c r="H858" s="12"/>
      <c r="I858" s="12"/>
      <c r="J858" s="12"/>
      <c r="K858" s="12"/>
      <c r="M858" s="144"/>
      <c r="N858" s="145"/>
      <c r="O858" s="145"/>
    </row>
    <row r="859" spans="1:16" x14ac:dyDescent="0.25">
      <c r="A859" s="12"/>
      <c r="B859" s="12"/>
      <c r="C859" s="12"/>
      <c r="D859" s="28"/>
      <c r="E859" s="12"/>
      <c r="F859" s="28"/>
      <c r="G859" s="12"/>
      <c r="H859" s="12"/>
      <c r="I859" s="12"/>
      <c r="J859" s="12"/>
      <c r="K859" s="12"/>
      <c r="M859" s="144"/>
      <c r="N859" s="145"/>
      <c r="O859" s="145"/>
    </row>
    <row r="860" spans="1:16" x14ac:dyDescent="0.25">
      <c r="A860" s="12"/>
      <c r="B860" s="12"/>
      <c r="C860" s="12"/>
      <c r="D860" s="28"/>
      <c r="E860" s="12"/>
      <c r="F860" s="28"/>
      <c r="G860" s="12"/>
      <c r="H860" s="12"/>
      <c r="I860" s="12"/>
      <c r="J860" s="12"/>
      <c r="K860" s="12"/>
      <c r="M860" s="144"/>
      <c r="N860" s="145"/>
      <c r="O860" s="145"/>
    </row>
    <row r="861" spans="1:16" x14ac:dyDescent="0.25">
      <c r="A861" s="12"/>
      <c r="B861" s="12"/>
      <c r="C861" s="12"/>
      <c r="D861" s="28"/>
      <c r="E861" s="12"/>
      <c r="F861" s="28"/>
      <c r="G861" s="12"/>
      <c r="H861" s="12"/>
      <c r="I861" s="12"/>
      <c r="J861" s="12"/>
      <c r="K861" s="12"/>
      <c r="M861" s="144"/>
      <c r="N861" s="145"/>
      <c r="O861" s="145"/>
    </row>
    <row r="862" spans="1:16" x14ac:dyDescent="0.25">
      <c r="A862" s="12"/>
      <c r="B862" s="12"/>
      <c r="C862" s="12"/>
      <c r="D862" s="28"/>
      <c r="E862" s="12"/>
      <c r="F862" s="28"/>
      <c r="G862" s="12"/>
      <c r="H862" s="12"/>
      <c r="I862" s="12"/>
      <c r="J862" s="12"/>
      <c r="K862" s="12"/>
      <c r="M862" s="144"/>
      <c r="N862" s="145"/>
      <c r="O862" s="145"/>
    </row>
    <row r="863" spans="1:16" x14ac:dyDescent="0.25">
      <c r="A863" s="12"/>
      <c r="B863" s="12"/>
      <c r="C863" s="12"/>
      <c r="D863" s="28"/>
      <c r="E863" s="12"/>
      <c r="F863" s="28"/>
      <c r="G863" s="12"/>
      <c r="H863" s="12"/>
      <c r="I863" s="12"/>
      <c r="J863" s="12"/>
      <c r="K863" s="12"/>
      <c r="M863" s="144"/>
      <c r="N863" s="145"/>
      <c r="O863" s="145"/>
    </row>
    <row r="864" spans="1:16" x14ac:dyDescent="0.25">
      <c r="A864" s="12"/>
      <c r="B864" s="12"/>
      <c r="C864" s="12"/>
      <c r="D864" s="28"/>
      <c r="E864" s="12"/>
      <c r="F864" s="28"/>
      <c r="G864" s="12"/>
      <c r="H864" s="12"/>
      <c r="I864" s="12"/>
      <c r="J864" s="12"/>
      <c r="K864" s="12"/>
      <c r="M864" s="144"/>
      <c r="N864" s="145"/>
      <c r="O864" s="145"/>
    </row>
    <row r="865" spans="1:15" x14ac:dyDescent="0.25">
      <c r="A865" s="12"/>
      <c r="B865" s="12"/>
      <c r="C865" s="12"/>
      <c r="D865" s="28"/>
      <c r="E865" s="12"/>
      <c r="F865" s="28"/>
      <c r="G865" s="12"/>
      <c r="H865" s="12"/>
      <c r="I865" s="12"/>
      <c r="J865" s="12"/>
      <c r="K865" s="12"/>
      <c r="M865" s="144"/>
      <c r="N865" s="145"/>
      <c r="O865" s="145"/>
    </row>
    <row r="866" spans="1:15" x14ac:dyDescent="0.25">
      <c r="A866" s="12"/>
      <c r="B866" s="12"/>
      <c r="C866" s="12"/>
      <c r="D866" s="28"/>
      <c r="E866" s="12"/>
      <c r="F866" s="28"/>
      <c r="G866" s="12"/>
      <c r="H866" s="12"/>
      <c r="I866" s="12"/>
      <c r="J866" s="12"/>
      <c r="K866" s="12"/>
      <c r="M866" s="144"/>
      <c r="N866" s="145"/>
      <c r="O866" s="145"/>
    </row>
  </sheetData>
  <sheetProtection algorithmName="SHA-512" hashValue="/opzzEIXba6aXEmDNLX+JKHQhiJn7xXldsIXsX1do67DnJ+wkeE4760f2gLzqQz6RVh6j1flQsgLL3SMAbMZOQ==" saltValue="Vdj4dcsXQKjui4wiZZ6ipw==" spinCount="100000" sheet="1" objects="1" scenarios="1"/>
  <autoFilter ref="A7:T92" xr:uid="{00000000-0001-0000-0500-000000000000}"/>
  <sortState xmlns:xlrd2="http://schemas.microsoft.com/office/spreadsheetml/2017/richdata2" ref="B8:P85">
    <sortCondition ref="I9:I37"/>
    <sortCondition ref="H9:H37"/>
    <sortCondition ref="J9:J37"/>
    <sortCondition ref="F9:F37"/>
  </sortState>
  <phoneticPr fontId="3" type="noConversion"/>
  <conditionalFormatting sqref="P53:P59 A67:N92 A7:T7 A8:N52 P8:T52 P67:T92">
    <cfRule type="expression" dxfId="1287" priority="47" stopIfTrue="1">
      <formula>MOD(ROW(),2)=0</formula>
    </cfRule>
    <cfRule type="expression" dxfId="1286" priority="48" stopIfTrue="1">
      <formula>MOD(ROW(),2)&lt;&gt;0</formula>
    </cfRule>
  </conditionalFormatting>
  <conditionalFormatting sqref="P53:T66 A53:N66">
    <cfRule type="expression" dxfId="1285" priority="43" stopIfTrue="1">
      <formula>MOD(ROW(),2)=0</formula>
    </cfRule>
    <cfRule type="expression" dxfId="1284" priority="44" stopIfTrue="1">
      <formula>MOD(ROW(),2)&lt;&gt;0</formula>
    </cfRule>
  </conditionalFormatting>
  <conditionalFormatting sqref="A7:T7 P8:T92 A8:N92">
    <cfRule type="expression" priority="49" stopIfTrue="1">
      <formula>MOD(ROW(),2)=0</formula>
    </cfRule>
    <cfRule type="expression" priority="50" stopIfTrue="1">
      <formula>MOD(ROW(),2)&lt;&gt;0</formula>
    </cfRule>
    <cfRule type="expression" priority="51" stopIfTrue="1">
      <formula>MOD(ROW(),2)=0</formula>
    </cfRule>
    <cfRule type="expression" priority="52" stopIfTrue="1">
      <formula>MOD(ROW(),2)&lt;&gt;0</formula>
    </cfRule>
  </conditionalFormatting>
  <conditionalFormatting sqref="M67:M90">
    <cfRule type="expression" dxfId="1283" priority="41" stopIfTrue="1">
      <formula>MOD(ROW(),2)=0</formula>
    </cfRule>
    <cfRule type="expression" dxfId="1282" priority="42" stopIfTrue="1">
      <formula>MOD(ROW(),2)&lt;&gt;0</formula>
    </cfRule>
  </conditionalFormatting>
  <conditionalFormatting sqref="N67:N90">
    <cfRule type="expression" dxfId="1281" priority="39" stopIfTrue="1">
      <formula>MOD(ROW(),2)=0</formula>
    </cfRule>
    <cfRule type="expression" dxfId="1280" priority="40" stopIfTrue="1">
      <formula>MOD(ROW(),2)&lt;&gt;0</formula>
    </cfRule>
  </conditionalFormatting>
  <conditionalFormatting sqref="O8:O92">
    <cfRule type="expression" dxfId="1279" priority="33" stopIfTrue="1">
      <formula>MOD(ROW(),2)=0</formula>
    </cfRule>
    <cfRule type="expression" dxfId="1278" priority="34" stopIfTrue="1">
      <formula>MOD(ROW(),2)&lt;&gt;0</formula>
    </cfRule>
  </conditionalFormatting>
  <conditionalFormatting sqref="O53:O66">
    <cfRule type="expression" dxfId="1277" priority="31" stopIfTrue="1">
      <formula>MOD(ROW(),2)=0</formula>
    </cfRule>
    <cfRule type="expression" dxfId="1276" priority="32" stopIfTrue="1">
      <formula>MOD(ROW(),2)&lt;&gt;0</formula>
    </cfRule>
  </conditionalFormatting>
  <conditionalFormatting sqref="O8:O92">
    <cfRule type="expression" priority="35" stopIfTrue="1">
      <formula>MOD(ROW(),2)=0</formula>
    </cfRule>
    <cfRule type="expression" priority="36" stopIfTrue="1">
      <formula>MOD(ROW(),2)&lt;&gt;0</formula>
    </cfRule>
    <cfRule type="expression" priority="37" stopIfTrue="1">
      <formula>MOD(ROW(),2)=0</formula>
    </cfRule>
    <cfRule type="expression" priority="38" stopIfTrue="1">
      <formula>MOD(ROW(),2)&lt;&gt;0</formula>
    </cfRule>
  </conditionalFormatting>
  <conditionalFormatting sqref="O67:O90">
    <cfRule type="expression" dxfId="1275" priority="29" stopIfTrue="1">
      <formula>MOD(ROW(),2)=0</formula>
    </cfRule>
    <cfRule type="expression" dxfId="1274" priority="30"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97"/>
  <dimension ref="A1:L65"/>
  <sheetViews>
    <sheetView showGridLines="0" zoomScale="85" zoomScaleNormal="85" workbookViewId="0">
      <selection activeCell="F15" sqref="F15"/>
    </sheetView>
  </sheetViews>
  <sheetFormatPr defaultColWidth="10" defaultRowHeight="13.2" x14ac:dyDescent="0.25"/>
  <cols>
    <col min="1" max="1" width="31.88671875" style="27" customWidth="1"/>
    <col min="2" max="12" width="22.88671875" style="27" customWidth="1"/>
    <col min="13" max="16384" width="10" style="27"/>
  </cols>
  <sheetData>
    <row r="1" spans="1:12" ht="21" x14ac:dyDescent="0.4">
      <c r="A1" s="40" t="s">
        <v>0</v>
      </c>
      <c r="B1" s="41"/>
      <c r="C1" s="41"/>
      <c r="D1" s="41"/>
      <c r="E1" s="41"/>
      <c r="F1" s="41"/>
      <c r="G1" s="41"/>
      <c r="H1" s="41"/>
      <c r="I1" s="41"/>
      <c r="J1" s="41"/>
      <c r="K1" s="41"/>
      <c r="L1" s="41"/>
    </row>
    <row r="2" spans="1:12" ht="15.6" x14ac:dyDescent="0.3">
      <c r="A2" s="42" t="str">
        <f>IF(title="&gt; Enter workbook title here","Enter workbook title in Cover sheet",title)</f>
        <v>Fire_S - Consolidated Factor Spreadsheet</v>
      </c>
      <c r="B2" s="43"/>
      <c r="C2" s="43"/>
      <c r="D2" s="43"/>
      <c r="E2" s="43"/>
      <c r="F2" s="43"/>
      <c r="G2" s="43"/>
      <c r="H2" s="43"/>
      <c r="I2" s="43"/>
      <c r="J2" s="43"/>
      <c r="K2" s="43"/>
      <c r="L2" s="43"/>
    </row>
    <row r="3" spans="1:12" ht="15.6" x14ac:dyDescent="0.3">
      <c r="A3" s="44" t="str">
        <f>TABLE_FACTOR_TYPE&amp;" - x-"&amp;TABLE_SERIES_NUMBER</f>
        <v>LRF - x-407</v>
      </c>
      <c r="B3" s="43"/>
      <c r="C3" s="43"/>
      <c r="D3" s="43"/>
      <c r="E3" s="43"/>
      <c r="F3" s="43"/>
      <c r="G3" s="43"/>
      <c r="H3" s="43"/>
      <c r="I3" s="43"/>
      <c r="J3" s="43"/>
      <c r="K3" s="43"/>
      <c r="L3" s="43"/>
    </row>
    <row r="4" spans="1:12" x14ac:dyDescent="0.25">
      <c r="A4" s="45"/>
    </row>
    <row r="6" spans="1:12" x14ac:dyDescent="0.25">
      <c r="A6" s="77" t="s">
        <v>573</v>
      </c>
      <c r="B6" s="79" t="s">
        <v>574</v>
      </c>
      <c r="C6" s="79"/>
      <c r="D6" s="79"/>
      <c r="E6" s="79"/>
      <c r="F6" s="79"/>
      <c r="G6" s="79"/>
      <c r="H6" s="79"/>
      <c r="I6" s="79"/>
      <c r="J6" s="79"/>
      <c r="K6" s="79"/>
      <c r="L6" s="79"/>
    </row>
    <row r="7" spans="1:12" x14ac:dyDescent="0.25">
      <c r="A7" s="78" t="s">
        <v>575</v>
      </c>
      <c r="B7" s="80" t="s">
        <v>82</v>
      </c>
      <c r="C7" s="80"/>
      <c r="D7" s="80"/>
      <c r="E7" s="80"/>
      <c r="F7" s="80"/>
      <c r="G7" s="80"/>
      <c r="H7" s="80"/>
      <c r="I7" s="80"/>
      <c r="J7" s="80"/>
      <c r="K7" s="80"/>
      <c r="L7" s="80"/>
    </row>
    <row r="8" spans="1:12" x14ac:dyDescent="0.25">
      <c r="A8" s="78" t="s">
        <v>285</v>
      </c>
      <c r="B8" s="80">
        <v>2015</v>
      </c>
      <c r="C8" s="80"/>
      <c r="D8" s="80"/>
      <c r="E8" s="80"/>
      <c r="F8" s="80"/>
      <c r="G8" s="80"/>
      <c r="H8" s="80"/>
      <c r="I8" s="80"/>
      <c r="J8" s="80"/>
      <c r="K8" s="80"/>
      <c r="L8" s="80"/>
    </row>
    <row r="9" spans="1:12" x14ac:dyDescent="0.25">
      <c r="A9" s="78" t="s">
        <v>286</v>
      </c>
      <c r="B9" s="80" t="s">
        <v>467</v>
      </c>
      <c r="C9" s="80"/>
      <c r="D9" s="80"/>
      <c r="E9" s="80"/>
      <c r="F9" s="80"/>
      <c r="G9" s="80"/>
      <c r="H9" s="80"/>
      <c r="I9" s="80"/>
      <c r="J9" s="80"/>
      <c r="K9" s="80"/>
      <c r="L9" s="80"/>
    </row>
    <row r="10" spans="1:12" x14ac:dyDescent="0.25">
      <c r="A10" s="78" t="s">
        <v>6</v>
      </c>
      <c r="B10" s="80" t="s">
        <v>479</v>
      </c>
      <c r="C10" s="80"/>
      <c r="D10" s="80"/>
      <c r="E10" s="80"/>
      <c r="F10" s="80"/>
      <c r="G10" s="80"/>
      <c r="H10" s="80"/>
      <c r="I10" s="80"/>
      <c r="J10" s="80"/>
      <c r="K10" s="80"/>
      <c r="L10" s="80"/>
    </row>
    <row r="11" spans="1:12" x14ac:dyDescent="0.25">
      <c r="A11" s="78" t="s">
        <v>287</v>
      </c>
      <c r="B11" s="80" t="s">
        <v>422</v>
      </c>
      <c r="C11" s="80"/>
      <c r="D11" s="80"/>
      <c r="E11" s="80"/>
      <c r="F11" s="80"/>
      <c r="G11" s="80"/>
      <c r="H11" s="80"/>
      <c r="I11" s="80"/>
      <c r="J11" s="80"/>
      <c r="K11" s="80"/>
      <c r="L11" s="80"/>
    </row>
    <row r="12" spans="1:12" ht="26.4" x14ac:dyDescent="0.25">
      <c r="A12" s="78" t="s">
        <v>288</v>
      </c>
      <c r="B12" s="80" t="s">
        <v>476</v>
      </c>
      <c r="C12" s="80"/>
      <c r="D12" s="80"/>
      <c r="E12" s="80"/>
      <c r="F12" s="80"/>
      <c r="G12" s="80"/>
      <c r="H12" s="80"/>
      <c r="I12" s="80"/>
      <c r="J12" s="80"/>
      <c r="K12" s="80"/>
      <c r="L12" s="80"/>
    </row>
    <row r="13" spans="1:12" hidden="1" x14ac:dyDescent="0.25">
      <c r="A13" s="78" t="s">
        <v>582</v>
      </c>
      <c r="B13" s="80">
        <v>0</v>
      </c>
      <c r="C13" s="80"/>
      <c r="D13" s="80"/>
      <c r="E13" s="80"/>
      <c r="F13" s="80"/>
      <c r="G13" s="80"/>
      <c r="H13" s="80"/>
      <c r="I13" s="80"/>
      <c r="J13" s="80"/>
      <c r="K13" s="80"/>
      <c r="L13" s="80"/>
    </row>
    <row r="14" spans="1:12" hidden="1" x14ac:dyDescent="0.25">
      <c r="A14" s="78" t="s">
        <v>290</v>
      </c>
      <c r="B14" s="80">
        <v>407</v>
      </c>
      <c r="C14" s="80"/>
      <c r="D14" s="80"/>
      <c r="E14" s="80"/>
      <c r="F14" s="80"/>
      <c r="G14" s="80"/>
      <c r="H14" s="80"/>
      <c r="I14" s="80"/>
      <c r="J14" s="80"/>
      <c r="K14" s="80"/>
      <c r="L14" s="80"/>
    </row>
    <row r="15" spans="1:12" x14ac:dyDescent="0.25">
      <c r="A15" s="78" t="s">
        <v>585</v>
      </c>
      <c r="B15" s="80" t="s">
        <v>480</v>
      </c>
      <c r="C15" s="80"/>
      <c r="D15" s="80"/>
      <c r="E15" s="80"/>
      <c r="F15" s="80"/>
      <c r="G15" s="80"/>
      <c r="H15" s="80"/>
      <c r="I15" s="80"/>
      <c r="J15" s="80"/>
      <c r="K15" s="80"/>
      <c r="L15" s="80"/>
    </row>
    <row r="16" spans="1:12" x14ac:dyDescent="0.25">
      <c r="A16" s="78" t="s">
        <v>292</v>
      </c>
      <c r="B16" s="80" t="s">
        <v>451</v>
      </c>
      <c r="C16" s="80"/>
      <c r="D16" s="80"/>
      <c r="E16" s="80"/>
      <c r="F16" s="80"/>
      <c r="G16" s="80"/>
      <c r="H16" s="80"/>
      <c r="I16" s="80"/>
      <c r="J16" s="80"/>
      <c r="K16" s="80"/>
      <c r="L16" s="80"/>
    </row>
    <row r="17" spans="1:12" ht="39.6" x14ac:dyDescent="0.25">
      <c r="A17" s="84" t="s">
        <v>657</v>
      </c>
      <c r="B17" s="85" t="s">
        <v>471</v>
      </c>
      <c r="C17" s="85"/>
      <c r="D17" s="85"/>
      <c r="E17" s="85"/>
      <c r="F17" s="85"/>
      <c r="G17" s="85"/>
      <c r="H17" s="85"/>
      <c r="I17" s="85"/>
      <c r="J17" s="85"/>
      <c r="K17" s="85"/>
      <c r="L17" s="85"/>
    </row>
    <row r="18" spans="1:12" x14ac:dyDescent="0.25">
      <c r="A18" s="84" t="s">
        <v>589</v>
      </c>
      <c r="B18" s="86">
        <v>45106</v>
      </c>
      <c r="C18" s="86"/>
      <c r="D18" s="86"/>
      <c r="E18" s="86"/>
      <c r="F18" s="86"/>
      <c r="G18" s="86"/>
      <c r="H18" s="86"/>
      <c r="I18" s="86"/>
      <c r="J18" s="86"/>
      <c r="K18" s="86"/>
      <c r="L18" s="86"/>
    </row>
    <row r="19" spans="1:12" x14ac:dyDescent="0.25">
      <c r="A19" s="84" t="s">
        <v>295</v>
      </c>
      <c r="B19" s="86">
        <v>45110</v>
      </c>
      <c r="C19" s="85"/>
      <c r="D19" s="85"/>
      <c r="E19" s="85"/>
      <c r="F19" s="85"/>
      <c r="G19" s="85"/>
      <c r="H19" s="85"/>
      <c r="I19" s="85"/>
      <c r="J19" s="85"/>
      <c r="K19" s="85"/>
      <c r="L19" s="85"/>
    </row>
    <row r="20" spans="1:12" x14ac:dyDescent="0.25">
      <c r="A20" s="84" t="s">
        <v>297</v>
      </c>
      <c r="B20" s="85" t="s">
        <v>310</v>
      </c>
      <c r="C20" s="85"/>
      <c r="D20" s="85"/>
      <c r="E20" s="85"/>
      <c r="F20" s="85"/>
      <c r="G20" s="85"/>
      <c r="H20" s="85"/>
      <c r="I20" s="85"/>
      <c r="J20" s="85"/>
      <c r="K20" s="85"/>
      <c r="L20" s="85"/>
    </row>
    <row r="21" spans="1:12" x14ac:dyDescent="0.25">
      <c r="A21" s="168" t="s">
        <v>658</v>
      </c>
      <c r="B21" s="85" t="s">
        <v>309</v>
      </c>
      <c r="C21" s="85"/>
      <c r="D21" s="85"/>
      <c r="E21" s="85"/>
      <c r="F21" s="85"/>
      <c r="G21" s="85"/>
      <c r="H21" s="85"/>
      <c r="I21" s="85"/>
      <c r="J21" s="85"/>
      <c r="K21" s="85"/>
      <c r="L21" s="85"/>
    </row>
    <row r="23" spans="1:12" x14ac:dyDescent="0.25">
      <c r="B23" s="95" t="str">
        <f>HYPERLINK("#'Factor List'!A1","Back to Factor List")</f>
        <v>Back to Factor List</v>
      </c>
      <c r="C23" s="95"/>
      <c r="D23" s="95"/>
      <c r="E23" s="95"/>
      <c r="F23" s="95"/>
      <c r="G23" s="95"/>
      <c r="H23" s="95"/>
      <c r="I23" s="95"/>
      <c r="J23" s="95"/>
      <c r="K23" s="95"/>
      <c r="L23" s="95"/>
    </row>
    <row r="24" spans="1:12" x14ac:dyDescent="0.25">
      <c r="B24" s="95" t="str">
        <f>HYPERLINK("#'Assumptions'!A1","Assumptions")</f>
        <v>Assumptions</v>
      </c>
    </row>
    <row r="26" spans="1:12" x14ac:dyDescent="0.25">
      <c r="A26" s="112" t="s">
        <v>707</v>
      </c>
      <c r="B26" s="112">
        <v>59</v>
      </c>
      <c r="C26" s="112">
        <f>B26+1</f>
        <v>60</v>
      </c>
      <c r="D26" s="112">
        <f>C26+1</f>
        <v>61</v>
      </c>
      <c r="E26" s="112">
        <f>D26+1</f>
        <v>62</v>
      </c>
      <c r="F26" s="112">
        <f t="shared" ref="F26:L26" si="0">E26+1</f>
        <v>63</v>
      </c>
      <c r="G26" s="112">
        <f t="shared" si="0"/>
        <v>64</v>
      </c>
      <c r="H26" s="112">
        <f t="shared" si="0"/>
        <v>65</v>
      </c>
      <c r="I26" s="112">
        <f t="shared" si="0"/>
        <v>66</v>
      </c>
      <c r="J26" s="112">
        <f t="shared" si="0"/>
        <v>67</v>
      </c>
      <c r="K26" s="112">
        <f t="shared" si="0"/>
        <v>68</v>
      </c>
      <c r="L26" s="112">
        <f t="shared" si="0"/>
        <v>69</v>
      </c>
    </row>
    <row r="27" spans="1:12" x14ac:dyDescent="0.25">
      <c r="A27" s="113">
        <v>0</v>
      </c>
      <c r="B27" s="114">
        <v>0</v>
      </c>
      <c r="C27" s="114">
        <v>0</v>
      </c>
      <c r="D27" s="114">
        <v>0</v>
      </c>
      <c r="E27" s="114">
        <v>0</v>
      </c>
      <c r="F27" s="114">
        <v>0</v>
      </c>
      <c r="G27" s="114">
        <v>0</v>
      </c>
      <c r="H27" s="114">
        <v>0</v>
      </c>
      <c r="I27" s="114">
        <v>0</v>
      </c>
      <c r="J27" s="114">
        <v>0</v>
      </c>
      <c r="K27" s="114">
        <v>0</v>
      </c>
      <c r="L27" s="114">
        <v>0</v>
      </c>
    </row>
    <row r="28" spans="1:12" x14ac:dyDescent="0.25">
      <c r="A28" s="113">
        <v>1</v>
      </c>
      <c r="B28" s="114">
        <v>4.0000000000000001E-3</v>
      </c>
      <c r="C28" s="114">
        <v>4.0000000000000001E-3</v>
      </c>
      <c r="D28" s="114">
        <v>4.0000000000000001E-3</v>
      </c>
      <c r="E28" s="114">
        <v>4.0000000000000001E-3</v>
      </c>
      <c r="F28" s="114">
        <v>4.0000000000000001E-3</v>
      </c>
      <c r="G28" s="114">
        <v>4.0000000000000001E-3</v>
      </c>
      <c r="H28" s="114">
        <v>4.0000000000000001E-3</v>
      </c>
      <c r="I28" s="114">
        <v>5.0000000000000001E-3</v>
      </c>
      <c r="J28" s="114">
        <v>5.0000000000000001E-3</v>
      </c>
      <c r="K28" s="114">
        <v>5.0000000000000001E-3</v>
      </c>
      <c r="L28" s="114">
        <v>5.0000000000000001E-3</v>
      </c>
    </row>
    <row r="29" spans="1:12" x14ac:dyDescent="0.25">
      <c r="A29" s="113">
        <v>2</v>
      </c>
      <c r="B29" s="114">
        <v>8.0000000000000002E-3</v>
      </c>
      <c r="C29" s="114">
        <v>8.0000000000000002E-3</v>
      </c>
      <c r="D29" s="114">
        <v>8.0000000000000002E-3</v>
      </c>
      <c r="E29" s="114">
        <v>8.0000000000000002E-3</v>
      </c>
      <c r="F29" s="114">
        <v>8.0000000000000002E-3</v>
      </c>
      <c r="G29" s="114">
        <v>8.9999999999999993E-3</v>
      </c>
      <c r="H29" s="114">
        <v>8.9999999999999993E-3</v>
      </c>
      <c r="I29" s="114">
        <v>8.9999999999999993E-3</v>
      </c>
      <c r="J29" s="114">
        <v>8.9999999999999993E-3</v>
      </c>
      <c r="K29" s="114">
        <v>0.01</v>
      </c>
      <c r="L29" s="114">
        <v>0.01</v>
      </c>
    </row>
    <row r="30" spans="1:12" x14ac:dyDescent="0.25">
      <c r="A30" s="113">
        <v>3</v>
      </c>
      <c r="B30" s="114">
        <v>1.0999999999999999E-2</v>
      </c>
      <c r="C30" s="114">
        <v>1.0999999999999999E-2</v>
      </c>
      <c r="D30" s="114">
        <v>1.2E-2</v>
      </c>
      <c r="E30" s="114">
        <v>1.2E-2</v>
      </c>
      <c r="F30" s="114">
        <v>1.2999999999999999E-2</v>
      </c>
      <c r="G30" s="114">
        <v>1.2999999999999999E-2</v>
      </c>
      <c r="H30" s="114">
        <v>1.2999999999999999E-2</v>
      </c>
      <c r="I30" s="114">
        <v>1.4E-2</v>
      </c>
      <c r="J30" s="114">
        <v>1.4E-2</v>
      </c>
      <c r="K30" s="114">
        <v>1.4999999999999999E-2</v>
      </c>
      <c r="L30" s="114">
        <v>1.4999999999999999E-2</v>
      </c>
    </row>
    <row r="31" spans="1:12" x14ac:dyDescent="0.25">
      <c r="A31" s="113">
        <v>4</v>
      </c>
      <c r="B31" s="114">
        <v>1.4999999999999999E-2</v>
      </c>
      <c r="C31" s="114">
        <v>1.4999999999999999E-2</v>
      </c>
      <c r="D31" s="114">
        <v>1.6E-2</v>
      </c>
      <c r="E31" s="114">
        <v>1.6E-2</v>
      </c>
      <c r="F31" s="114">
        <v>1.7000000000000001E-2</v>
      </c>
      <c r="G31" s="114">
        <v>1.7000000000000001E-2</v>
      </c>
      <c r="H31" s="114">
        <v>1.7999999999999999E-2</v>
      </c>
      <c r="I31" s="114">
        <v>1.7999999999999999E-2</v>
      </c>
      <c r="J31" s="114">
        <v>1.9E-2</v>
      </c>
      <c r="K31" s="114">
        <v>0.02</v>
      </c>
      <c r="L31" s="114">
        <v>2.1000000000000001E-2</v>
      </c>
    </row>
    <row r="32" spans="1:12" x14ac:dyDescent="0.25">
      <c r="A32" s="113">
        <v>5</v>
      </c>
      <c r="B32" s="114">
        <v>1.9E-2</v>
      </c>
      <c r="C32" s="114">
        <v>1.9E-2</v>
      </c>
      <c r="D32" s="114">
        <v>0.02</v>
      </c>
      <c r="E32" s="114">
        <v>0.02</v>
      </c>
      <c r="F32" s="114">
        <v>2.1000000000000001E-2</v>
      </c>
      <c r="G32" s="114">
        <v>2.1999999999999999E-2</v>
      </c>
      <c r="H32" s="114">
        <v>2.1999999999999999E-2</v>
      </c>
      <c r="I32" s="114">
        <v>2.3E-2</v>
      </c>
      <c r="J32" s="114">
        <v>2.4E-2</v>
      </c>
      <c r="K32" s="114">
        <v>2.4E-2</v>
      </c>
      <c r="L32" s="114">
        <v>2.5999999999999999E-2</v>
      </c>
    </row>
    <row r="33" spans="1:12" x14ac:dyDescent="0.25">
      <c r="A33" s="113">
        <v>6</v>
      </c>
      <c r="B33" s="114">
        <v>2.3E-2</v>
      </c>
      <c r="C33" s="114">
        <v>2.3E-2</v>
      </c>
      <c r="D33" s="114">
        <v>2.4E-2</v>
      </c>
      <c r="E33" s="114">
        <v>2.4E-2</v>
      </c>
      <c r="F33" s="114">
        <v>2.5000000000000001E-2</v>
      </c>
      <c r="G33" s="114">
        <v>2.5999999999999999E-2</v>
      </c>
      <c r="H33" s="114">
        <v>2.7E-2</v>
      </c>
      <c r="I33" s="114">
        <v>2.8000000000000001E-2</v>
      </c>
      <c r="J33" s="114">
        <v>2.8000000000000001E-2</v>
      </c>
      <c r="K33" s="114">
        <v>2.9000000000000001E-2</v>
      </c>
      <c r="L33" s="114">
        <v>3.1E-2</v>
      </c>
    </row>
    <row r="34" spans="1:12" x14ac:dyDescent="0.25">
      <c r="A34" s="113">
        <v>7</v>
      </c>
      <c r="B34" s="114">
        <v>2.7E-2</v>
      </c>
      <c r="C34" s="114">
        <v>2.7E-2</v>
      </c>
      <c r="D34" s="114">
        <v>2.8000000000000001E-2</v>
      </c>
      <c r="E34" s="114">
        <v>2.8000000000000001E-2</v>
      </c>
      <c r="F34" s="114">
        <v>2.9000000000000001E-2</v>
      </c>
      <c r="G34" s="114">
        <v>0.03</v>
      </c>
      <c r="H34" s="114">
        <v>3.1E-2</v>
      </c>
      <c r="I34" s="114">
        <v>3.2000000000000001E-2</v>
      </c>
      <c r="J34" s="114">
        <v>3.3000000000000002E-2</v>
      </c>
      <c r="K34" s="114">
        <v>3.4000000000000002E-2</v>
      </c>
      <c r="L34" s="114">
        <v>3.5999999999999997E-2</v>
      </c>
    </row>
    <row r="35" spans="1:12" x14ac:dyDescent="0.25">
      <c r="A35" s="113">
        <v>8</v>
      </c>
      <c r="B35" s="114">
        <v>0.03</v>
      </c>
      <c r="C35" s="114">
        <v>0.03</v>
      </c>
      <c r="D35" s="114">
        <v>3.1E-2</v>
      </c>
      <c r="E35" s="114">
        <v>3.2000000000000001E-2</v>
      </c>
      <c r="F35" s="114">
        <v>3.4000000000000002E-2</v>
      </c>
      <c r="G35" s="114">
        <v>3.5000000000000003E-2</v>
      </c>
      <c r="H35" s="114">
        <v>3.5999999999999997E-2</v>
      </c>
      <c r="I35" s="114">
        <v>3.6999999999999998E-2</v>
      </c>
      <c r="J35" s="114">
        <v>3.7999999999999999E-2</v>
      </c>
      <c r="K35" s="114">
        <v>3.9E-2</v>
      </c>
      <c r="L35" s="114">
        <v>4.1000000000000002E-2</v>
      </c>
    </row>
    <row r="36" spans="1:12" x14ac:dyDescent="0.25">
      <c r="A36" s="113">
        <v>9</v>
      </c>
      <c r="B36" s="114">
        <v>3.4000000000000002E-2</v>
      </c>
      <c r="C36" s="114">
        <v>3.4000000000000002E-2</v>
      </c>
      <c r="D36" s="114">
        <v>3.5000000000000003E-2</v>
      </c>
      <c r="E36" s="114">
        <v>3.5999999999999997E-2</v>
      </c>
      <c r="F36" s="114">
        <v>3.7999999999999999E-2</v>
      </c>
      <c r="G36" s="114">
        <v>3.9E-2</v>
      </c>
      <c r="H36" s="114">
        <v>0.04</v>
      </c>
      <c r="I36" s="114">
        <v>4.1000000000000002E-2</v>
      </c>
      <c r="J36" s="114">
        <v>4.2999999999999997E-2</v>
      </c>
      <c r="K36" s="114">
        <v>4.3999999999999997E-2</v>
      </c>
      <c r="L36" s="114">
        <v>4.5999999999999999E-2</v>
      </c>
    </row>
    <row r="37" spans="1:12" x14ac:dyDescent="0.25">
      <c r="A37" s="113">
        <v>10</v>
      </c>
      <c r="B37" s="114">
        <v>3.7999999999999999E-2</v>
      </c>
      <c r="C37" s="114">
        <v>3.7999999999999999E-2</v>
      </c>
      <c r="D37" s="114">
        <v>3.9E-2</v>
      </c>
      <c r="E37" s="114">
        <v>4.1000000000000002E-2</v>
      </c>
      <c r="F37" s="114">
        <v>4.2000000000000003E-2</v>
      </c>
      <c r="G37" s="114">
        <v>4.2999999999999997E-2</v>
      </c>
      <c r="H37" s="114">
        <v>4.4999999999999998E-2</v>
      </c>
      <c r="I37" s="114">
        <v>4.5999999999999999E-2</v>
      </c>
      <c r="J37" s="114">
        <v>4.7E-2</v>
      </c>
      <c r="K37" s="114">
        <v>4.9000000000000002E-2</v>
      </c>
      <c r="L37" s="114">
        <v>5.0999999999999997E-2</v>
      </c>
    </row>
    <row r="38" spans="1:12" x14ac:dyDescent="0.25">
      <c r="A38" s="113">
        <v>11</v>
      </c>
      <c r="B38" s="114">
        <v>4.2000000000000003E-2</v>
      </c>
      <c r="C38" s="114">
        <v>4.2000000000000003E-2</v>
      </c>
      <c r="D38" s="114">
        <v>4.2999999999999997E-2</v>
      </c>
      <c r="E38" s="114">
        <v>4.4999999999999998E-2</v>
      </c>
      <c r="F38" s="114">
        <v>4.5999999999999999E-2</v>
      </c>
      <c r="G38" s="114">
        <v>4.8000000000000001E-2</v>
      </c>
      <c r="H38" s="114">
        <v>4.9000000000000002E-2</v>
      </c>
      <c r="I38" s="114">
        <v>5.0999999999999997E-2</v>
      </c>
      <c r="J38" s="114">
        <v>5.1999999999999998E-2</v>
      </c>
      <c r="K38" s="114">
        <v>5.3999999999999999E-2</v>
      </c>
      <c r="L38" s="114">
        <v>5.7000000000000002E-2</v>
      </c>
    </row>
    <row r="39" spans="1:12" x14ac:dyDescent="0.25">
      <c r="A39"/>
      <c r="B39"/>
      <c r="C39"/>
      <c r="D39"/>
      <c r="E39"/>
      <c r="F39"/>
      <c r="G39"/>
      <c r="H39"/>
      <c r="I39"/>
      <c r="J39"/>
      <c r="K39"/>
      <c r="L39"/>
    </row>
    <row r="40" spans="1:12" x14ac:dyDescent="0.25">
      <c r="A40"/>
      <c r="B40"/>
      <c r="C40"/>
      <c r="D40"/>
      <c r="E40"/>
      <c r="F40"/>
      <c r="G40"/>
      <c r="H40"/>
      <c r="I40"/>
      <c r="J40"/>
      <c r="K40"/>
      <c r="L40"/>
    </row>
    <row r="41" spans="1:12" x14ac:dyDescent="0.25">
      <c r="A41"/>
      <c r="B41"/>
      <c r="C41"/>
      <c r="D41"/>
      <c r="E41"/>
      <c r="F41"/>
      <c r="G41"/>
      <c r="H41"/>
      <c r="I41"/>
      <c r="J41"/>
      <c r="K41"/>
      <c r="L41"/>
    </row>
    <row r="42" spans="1:12" x14ac:dyDescent="0.25">
      <c r="A42"/>
      <c r="B42"/>
      <c r="C42"/>
      <c r="D42"/>
      <c r="E42"/>
      <c r="F42"/>
      <c r="G42"/>
      <c r="H42"/>
      <c r="I42"/>
      <c r="J42"/>
      <c r="K42"/>
      <c r="L42"/>
    </row>
    <row r="43" spans="1:12" x14ac:dyDescent="0.25">
      <c r="A43"/>
      <c r="B43"/>
      <c r="C43"/>
      <c r="D43"/>
      <c r="E43"/>
      <c r="F43"/>
      <c r="G43"/>
      <c r="H43"/>
      <c r="I43"/>
      <c r="J43"/>
      <c r="K43"/>
      <c r="L43"/>
    </row>
    <row r="44" spans="1:12" ht="39.6" customHeight="1" x14ac:dyDescent="0.25">
      <c r="A44"/>
      <c r="B44"/>
      <c r="C44"/>
      <c r="D44"/>
      <c r="E44"/>
      <c r="F44"/>
      <c r="G44"/>
      <c r="H44"/>
      <c r="I44"/>
      <c r="J44"/>
      <c r="K44"/>
      <c r="L44"/>
    </row>
    <row r="45" spans="1:12" x14ac:dyDescent="0.25">
      <c r="A45"/>
      <c r="B45"/>
      <c r="C45"/>
      <c r="D45"/>
      <c r="E45"/>
      <c r="F45"/>
      <c r="G45"/>
      <c r="H45"/>
      <c r="I45"/>
      <c r="J45"/>
      <c r="K45"/>
      <c r="L45"/>
    </row>
    <row r="46" spans="1:12" ht="27.6" customHeight="1" x14ac:dyDescent="0.25">
      <c r="A46"/>
      <c r="B46"/>
      <c r="C46"/>
      <c r="D46"/>
      <c r="E46"/>
      <c r="F46"/>
      <c r="G46"/>
      <c r="H46"/>
      <c r="I46"/>
      <c r="J46"/>
      <c r="K46"/>
      <c r="L46"/>
    </row>
    <row r="47" spans="1:12" x14ac:dyDescent="0.25">
      <c r="A47"/>
      <c r="B47"/>
      <c r="C47"/>
      <c r="D47"/>
      <c r="E47"/>
      <c r="F47"/>
      <c r="G47"/>
      <c r="H47"/>
      <c r="I47"/>
      <c r="J47"/>
      <c r="K47"/>
      <c r="L47"/>
    </row>
    <row r="48" spans="1:12" x14ac:dyDescent="0.25">
      <c r="A48"/>
      <c r="B48"/>
      <c r="C48"/>
      <c r="D48"/>
      <c r="E48"/>
      <c r="F48"/>
      <c r="G48"/>
      <c r="H48"/>
      <c r="I48"/>
      <c r="J48"/>
      <c r="K48"/>
      <c r="L48"/>
    </row>
    <row r="49" spans="1:12" x14ac:dyDescent="0.25">
      <c r="A49"/>
      <c r="B49"/>
      <c r="C49"/>
      <c r="D49"/>
      <c r="E49"/>
      <c r="F49"/>
      <c r="G49"/>
      <c r="H49"/>
      <c r="I49"/>
      <c r="J49"/>
      <c r="K49"/>
      <c r="L49"/>
    </row>
    <row r="50" spans="1:12" x14ac:dyDescent="0.25">
      <c r="A50"/>
      <c r="B50"/>
      <c r="C50"/>
      <c r="D50"/>
      <c r="E50"/>
      <c r="F50"/>
      <c r="G50"/>
      <c r="H50"/>
      <c r="I50"/>
      <c r="J50"/>
      <c r="K50"/>
      <c r="L50"/>
    </row>
    <row r="51" spans="1:12" x14ac:dyDescent="0.25">
      <c r="A51"/>
      <c r="B51"/>
      <c r="C51"/>
      <c r="D51"/>
      <c r="E51"/>
      <c r="F51"/>
      <c r="G51"/>
      <c r="H51"/>
      <c r="I51"/>
      <c r="J51"/>
      <c r="K51"/>
      <c r="L51"/>
    </row>
    <row r="52" spans="1:12" x14ac:dyDescent="0.25">
      <c r="A52"/>
      <c r="B52"/>
      <c r="C52"/>
      <c r="D52"/>
      <c r="E52"/>
      <c r="F52"/>
      <c r="G52"/>
      <c r="H52"/>
      <c r="I52"/>
      <c r="J52"/>
      <c r="K52"/>
      <c r="L52"/>
    </row>
    <row r="53" spans="1:12" x14ac:dyDescent="0.25">
      <c r="A53"/>
      <c r="B53"/>
      <c r="C53"/>
      <c r="D53"/>
      <c r="E53"/>
      <c r="F53"/>
      <c r="G53"/>
      <c r="H53"/>
      <c r="I53"/>
      <c r="J53"/>
      <c r="K53"/>
      <c r="L53"/>
    </row>
    <row r="54" spans="1:12" x14ac:dyDescent="0.25">
      <c r="A54"/>
      <c r="B54"/>
      <c r="C54"/>
      <c r="D54"/>
      <c r="E54"/>
      <c r="F54"/>
      <c r="G54"/>
      <c r="H54"/>
      <c r="I54"/>
      <c r="J54"/>
      <c r="K54"/>
      <c r="L54"/>
    </row>
    <row r="55" spans="1:12" x14ac:dyDescent="0.25">
      <c r="A55"/>
      <c r="B55"/>
      <c r="C55"/>
      <c r="D55"/>
      <c r="E55"/>
      <c r="F55"/>
      <c r="G55"/>
      <c r="H55"/>
      <c r="I55"/>
      <c r="J55"/>
      <c r="K55"/>
      <c r="L55"/>
    </row>
    <row r="56" spans="1:12" x14ac:dyDescent="0.25">
      <c r="A56"/>
      <c r="B56"/>
      <c r="C56"/>
      <c r="D56"/>
      <c r="E56"/>
      <c r="F56"/>
      <c r="G56"/>
      <c r="H56"/>
      <c r="I56"/>
      <c r="J56"/>
      <c r="K56"/>
      <c r="L56"/>
    </row>
    <row r="57" spans="1:12" x14ac:dyDescent="0.25">
      <c r="A57"/>
      <c r="B57"/>
      <c r="C57"/>
      <c r="D57"/>
      <c r="E57"/>
      <c r="F57"/>
      <c r="G57"/>
      <c r="H57"/>
      <c r="I57"/>
      <c r="J57"/>
      <c r="K57"/>
      <c r="L57"/>
    </row>
    <row r="58" spans="1:12" x14ac:dyDescent="0.25">
      <c r="A58"/>
      <c r="B58"/>
      <c r="C58"/>
      <c r="D58"/>
      <c r="E58"/>
      <c r="F58"/>
      <c r="G58"/>
      <c r="H58"/>
      <c r="I58"/>
      <c r="J58"/>
      <c r="K58"/>
      <c r="L58"/>
    </row>
    <row r="59" spans="1:12" x14ac:dyDescent="0.25">
      <c r="A59"/>
      <c r="B59"/>
      <c r="C59"/>
      <c r="D59"/>
      <c r="E59"/>
      <c r="F59"/>
      <c r="G59"/>
      <c r="H59"/>
      <c r="I59"/>
      <c r="J59"/>
      <c r="K59"/>
      <c r="L59"/>
    </row>
    <row r="60" spans="1:12" x14ac:dyDescent="0.25">
      <c r="A60"/>
      <c r="B60"/>
      <c r="C60"/>
      <c r="D60"/>
      <c r="E60"/>
      <c r="F60"/>
      <c r="G60"/>
      <c r="H60"/>
      <c r="I60"/>
      <c r="J60"/>
      <c r="K60"/>
      <c r="L60"/>
    </row>
    <row r="61" spans="1:12" x14ac:dyDescent="0.25">
      <c r="A61"/>
      <c r="B61"/>
      <c r="C61"/>
      <c r="D61"/>
      <c r="E61"/>
      <c r="F61"/>
      <c r="G61"/>
      <c r="H61"/>
      <c r="I61"/>
      <c r="J61"/>
      <c r="K61"/>
      <c r="L61"/>
    </row>
    <row r="62" spans="1:12" x14ac:dyDescent="0.25">
      <c r="A62"/>
      <c r="B62"/>
      <c r="C62"/>
      <c r="D62"/>
      <c r="E62"/>
      <c r="F62"/>
      <c r="G62"/>
      <c r="H62"/>
      <c r="I62"/>
      <c r="J62"/>
      <c r="K62"/>
      <c r="L62"/>
    </row>
    <row r="63" spans="1:12" x14ac:dyDescent="0.25">
      <c r="A63"/>
      <c r="B63"/>
      <c r="C63"/>
      <c r="D63"/>
      <c r="E63"/>
      <c r="F63"/>
      <c r="G63"/>
      <c r="H63"/>
      <c r="I63"/>
      <c r="J63"/>
      <c r="K63"/>
      <c r="L63"/>
    </row>
    <row r="64" spans="1:12" x14ac:dyDescent="0.25">
      <c r="A64"/>
      <c r="B64"/>
      <c r="C64"/>
      <c r="D64"/>
      <c r="E64"/>
      <c r="F64"/>
      <c r="G64"/>
      <c r="H64"/>
      <c r="I64"/>
      <c r="J64"/>
      <c r="K64"/>
      <c r="L64"/>
    </row>
    <row r="65" spans="1:12" x14ac:dyDescent="0.25">
      <c r="A65"/>
      <c r="B65"/>
      <c r="C65"/>
      <c r="D65"/>
      <c r="E65"/>
      <c r="F65"/>
      <c r="G65"/>
      <c r="H65"/>
      <c r="I65"/>
      <c r="J65"/>
      <c r="K65"/>
      <c r="L65"/>
    </row>
  </sheetData>
  <sheetProtection algorithmName="SHA-512" hashValue="QckRpKW5VS6sCMNu1lrVwQsCWd3EtGoPcFkpCay5svG2qN+e4CbwtxyZQXwNt7ewT3sE7soL5hOZ+gpZsIe8vg==" saltValue="5kQf4JOwu6Oj2q1BaukETA==" spinCount="100000" sheet="1" objects="1" scenarios="1"/>
  <conditionalFormatting sqref="A6:A16">
    <cfRule type="expression" dxfId="467" priority="27" stopIfTrue="1">
      <formula>MOD(ROW(),2)=0</formula>
    </cfRule>
    <cfRule type="expression" dxfId="466" priority="28" stopIfTrue="1">
      <formula>MOD(ROW(),2)&lt;&gt;0</formula>
    </cfRule>
  </conditionalFormatting>
  <conditionalFormatting sqref="B6:L11 B13:L16 B26:L38">
    <cfRule type="expression" dxfId="465" priority="29" stopIfTrue="1">
      <formula>MOD(ROW(),2)=0</formula>
    </cfRule>
    <cfRule type="expression" dxfId="464" priority="30" stopIfTrue="1">
      <formula>MOD(ROW(),2)&lt;&gt;0</formula>
    </cfRule>
  </conditionalFormatting>
  <conditionalFormatting sqref="A17:A20">
    <cfRule type="expression" dxfId="463" priority="17" stopIfTrue="1">
      <formula>MOD(ROW(),2)=0</formula>
    </cfRule>
    <cfRule type="expression" dxfId="462" priority="18" stopIfTrue="1">
      <formula>MOD(ROW(),2)&lt;&gt;0</formula>
    </cfRule>
  </conditionalFormatting>
  <conditionalFormatting sqref="B17:L21">
    <cfRule type="expression" dxfId="461" priority="19" stopIfTrue="1">
      <formula>MOD(ROW(),2)=0</formula>
    </cfRule>
    <cfRule type="expression" dxfId="460" priority="20" stopIfTrue="1">
      <formula>MOD(ROW(),2)&lt;&gt;0</formula>
    </cfRule>
  </conditionalFormatting>
  <conditionalFormatting sqref="B12:L12">
    <cfRule type="expression" dxfId="459" priority="15" stopIfTrue="1">
      <formula>MOD(ROW(),2)=0</formula>
    </cfRule>
    <cfRule type="expression" dxfId="458" priority="16" stopIfTrue="1">
      <formula>MOD(ROW(),2)&lt;&gt;0</formula>
    </cfRule>
  </conditionalFormatting>
  <conditionalFormatting sqref="A27:A38">
    <cfRule type="expression" dxfId="457" priority="11" stopIfTrue="1">
      <formula>MOD(ROW(),2)=0</formula>
    </cfRule>
    <cfRule type="expression" dxfId="456" priority="12" stopIfTrue="1">
      <formula>MOD(ROW(),2)&lt;&gt;0</formula>
    </cfRule>
  </conditionalFormatting>
  <conditionalFormatting sqref="A26">
    <cfRule type="expression" dxfId="455" priority="7" stopIfTrue="1">
      <formula>MOD(ROW(),2)=0</formula>
    </cfRule>
    <cfRule type="expression" dxfId="454" priority="8" stopIfTrue="1">
      <formula>MOD(ROW(),2)&lt;&gt;0</formula>
    </cfRule>
  </conditionalFormatting>
  <conditionalFormatting sqref="A21">
    <cfRule type="expression" dxfId="453" priority="3" stopIfTrue="1">
      <formula>MOD(ROW(),2)=0</formula>
    </cfRule>
    <cfRule type="expression" dxfId="45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98"/>
  <dimension ref="A1:I65"/>
  <sheetViews>
    <sheetView showGridLines="0" zoomScale="85" zoomScaleNormal="85" workbookViewId="0">
      <selection activeCell="B22" sqref="B22"/>
    </sheetView>
  </sheetViews>
  <sheetFormatPr defaultColWidth="10" defaultRowHeight="13.2" x14ac:dyDescent="0.25"/>
  <cols>
    <col min="1" max="1" width="31.88671875" style="27" customWidth="1"/>
    <col min="2" max="2" width="22.88671875" style="27" customWidth="1"/>
    <col min="3" max="3" width="28.44140625" style="27" customWidth="1"/>
    <col min="4" max="4" width="10" style="27" customWidth="1"/>
    <col min="5"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Fire_S - Consolidated Factor Spreadsheet</v>
      </c>
      <c r="B2" s="43"/>
      <c r="C2" s="43"/>
      <c r="D2" s="43"/>
      <c r="E2" s="43"/>
      <c r="F2" s="43"/>
      <c r="G2" s="43"/>
      <c r="H2" s="43"/>
      <c r="I2" s="43"/>
    </row>
    <row r="3" spans="1:9" ht="15.6" x14ac:dyDescent="0.3">
      <c r="A3" s="44" t="str">
        <f>TABLE_FACTOR_TYPE&amp;" - x-"&amp;TABLE_SERIES_NUMBER</f>
        <v>Triv Comm - x-501</v>
      </c>
      <c r="B3" s="43"/>
      <c r="C3" s="43"/>
      <c r="D3" s="43"/>
      <c r="E3" s="43"/>
      <c r="F3" s="43"/>
      <c r="G3" s="43"/>
      <c r="H3" s="43"/>
      <c r="I3" s="43"/>
    </row>
    <row r="4" spans="1:9" x14ac:dyDescent="0.25">
      <c r="A4" s="45"/>
    </row>
    <row r="6" spans="1:9" x14ac:dyDescent="0.25">
      <c r="A6" s="77" t="s">
        <v>573</v>
      </c>
      <c r="B6" s="79" t="s">
        <v>574</v>
      </c>
      <c r="C6" s="79"/>
    </row>
    <row r="7" spans="1:9" x14ac:dyDescent="0.25">
      <c r="A7" s="78" t="s">
        <v>575</v>
      </c>
      <c r="B7" s="80" t="s">
        <v>82</v>
      </c>
      <c r="C7" s="80"/>
    </row>
    <row r="8" spans="1:9" x14ac:dyDescent="0.25">
      <c r="A8" s="78" t="s">
        <v>285</v>
      </c>
      <c r="B8" s="80" t="s">
        <v>481</v>
      </c>
      <c r="C8" s="80"/>
    </row>
    <row r="9" spans="1:9" x14ac:dyDescent="0.25">
      <c r="A9" s="78" t="s">
        <v>286</v>
      </c>
      <c r="B9" s="80" t="s">
        <v>482</v>
      </c>
      <c r="C9" s="80"/>
    </row>
    <row r="10" spans="1:9" x14ac:dyDescent="0.25">
      <c r="A10" s="78" t="s">
        <v>6</v>
      </c>
      <c r="B10" s="80" t="s">
        <v>483</v>
      </c>
      <c r="C10" s="80"/>
    </row>
    <row r="11" spans="1:9" x14ac:dyDescent="0.25">
      <c r="A11" s="78" t="s">
        <v>287</v>
      </c>
      <c r="B11" s="80" t="s">
        <v>422</v>
      </c>
      <c r="C11" s="80"/>
    </row>
    <row r="12" spans="1:9" x14ac:dyDescent="0.25">
      <c r="A12" s="78" t="s">
        <v>288</v>
      </c>
      <c r="B12" s="80" t="s">
        <v>484</v>
      </c>
      <c r="C12" s="80"/>
    </row>
    <row r="13" spans="1:9" hidden="1" x14ac:dyDescent="0.25">
      <c r="A13" s="78" t="s">
        <v>582</v>
      </c>
      <c r="B13" s="80">
        <v>1</v>
      </c>
      <c r="C13" s="80"/>
    </row>
    <row r="14" spans="1:9" hidden="1" x14ac:dyDescent="0.25">
      <c r="A14" s="78" t="s">
        <v>290</v>
      </c>
      <c r="B14" s="80">
        <v>501</v>
      </c>
      <c r="C14" s="80"/>
    </row>
    <row r="15" spans="1:9" x14ac:dyDescent="0.25">
      <c r="A15" s="78" t="s">
        <v>585</v>
      </c>
      <c r="B15" s="80" t="s">
        <v>485</v>
      </c>
      <c r="C15" s="80"/>
    </row>
    <row r="16" spans="1:9" x14ac:dyDescent="0.25">
      <c r="A16" s="78" t="s">
        <v>292</v>
      </c>
      <c r="B16" s="80" t="s">
        <v>486</v>
      </c>
      <c r="C16" s="80"/>
    </row>
    <row r="17" spans="1:4" ht="66" x14ac:dyDescent="0.25">
      <c r="A17" s="78" t="s">
        <v>657</v>
      </c>
      <c r="B17" s="80" t="s">
        <v>487</v>
      </c>
      <c r="C17" s="80"/>
    </row>
    <row r="18" spans="1:4" x14ac:dyDescent="0.25">
      <c r="A18" s="78" t="s">
        <v>589</v>
      </c>
      <c r="B18" s="87">
        <v>45135</v>
      </c>
      <c r="C18" s="80"/>
    </row>
    <row r="19" spans="1:4" x14ac:dyDescent="0.25">
      <c r="A19" s="78" t="s">
        <v>295</v>
      </c>
      <c r="B19" s="87">
        <v>45135</v>
      </c>
      <c r="C19" s="80"/>
    </row>
    <row r="20" spans="1:4" x14ac:dyDescent="0.25">
      <c r="A20" s="78" t="s">
        <v>297</v>
      </c>
      <c r="B20" s="80" t="s">
        <v>310</v>
      </c>
      <c r="C20" s="80"/>
    </row>
    <row r="21" spans="1:4" x14ac:dyDescent="0.25">
      <c r="A21" s="168" t="s">
        <v>658</v>
      </c>
      <c r="B21" s="80" t="s">
        <v>309</v>
      </c>
      <c r="C21" s="80"/>
    </row>
    <row r="23" spans="1:4" x14ac:dyDescent="0.25">
      <c r="B23" s="95" t="str">
        <f>HYPERLINK("#'Factor List'!A1","Back to Factor List")</f>
        <v>Back to Factor List</v>
      </c>
    </row>
    <row r="24" spans="1:4" x14ac:dyDescent="0.25">
      <c r="B24" s="95" t="str">
        <f>HYPERLINK("#'Assumptions'!A1","Assumptions")</f>
        <v>Assumptions</v>
      </c>
    </row>
    <row r="26" spans="1:4" ht="39.6" x14ac:dyDescent="0.25">
      <c r="A26" s="91" t="s">
        <v>659</v>
      </c>
      <c r="B26" s="91" t="s">
        <v>708</v>
      </c>
      <c r="C26" s="91" t="s">
        <v>709</v>
      </c>
    </row>
    <row r="27" spans="1:4" x14ac:dyDescent="0.25">
      <c r="A27" s="92">
        <v>60</v>
      </c>
      <c r="B27" s="94">
        <v>19.577000000000002</v>
      </c>
      <c r="C27" s="94">
        <v>3.8730000000000002</v>
      </c>
      <c r="D27" s="88"/>
    </row>
    <row r="28" spans="1:4" x14ac:dyDescent="0.25">
      <c r="A28" s="92">
        <v>61</v>
      </c>
      <c r="B28" s="94">
        <v>18.957999999999998</v>
      </c>
      <c r="C28" s="94">
        <v>3.8860000000000001</v>
      </c>
    </row>
    <row r="29" spans="1:4" x14ac:dyDescent="0.25">
      <c r="A29" s="92">
        <v>62</v>
      </c>
      <c r="B29" s="94">
        <v>18.335000000000001</v>
      </c>
      <c r="C29" s="94">
        <v>3.8959999999999999</v>
      </c>
    </row>
    <row r="30" spans="1:4" x14ac:dyDescent="0.25">
      <c r="A30" s="92">
        <v>63</v>
      </c>
      <c r="B30" s="94">
        <v>17.709</v>
      </c>
      <c r="C30" s="94">
        <v>3.9020000000000001</v>
      </c>
    </row>
    <row r="31" spans="1:4" x14ac:dyDescent="0.25">
      <c r="A31" s="92">
        <v>64</v>
      </c>
      <c r="B31" s="94">
        <v>17.082000000000001</v>
      </c>
      <c r="C31" s="94">
        <v>3.9039999999999999</v>
      </c>
    </row>
    <row r="32" spans="1:4" x14ac:dyDescent="0.25">
      <c r="A32" s="92">
        <v>65</v>
      </c>
      <c r="B32" s="94">
        <v>16.454000000000001</v>
      </c>
      <c r="C32" s="94">
        <v>3.9009999999999998</v>
      </c>
    </row>
    <row r="33" spans="1:3" x14ac:dyDescent="0.25">
      <c r="A33" s="92">
        <v>66</v>
      </c>
      <c r="B33" s="94">
        <v>15.824999999999999</v>
      </c>
      <c r="C33" s="94">
        <v>3.8940000000000001</v>
      </c>
    </row>
    <row r="34" spans="1:3" x14ac:dyDescent="0.25">
      <c r="A34" s="92">
        <v>67</v>
      </c>
      <c r="B34" s="94">
        <v>15.196999999999999</v>
      </c>
      <c r="C34" s="94">
        <v>3.883</v>
      </c>
    </row>
    <row r="35" spans="1:3" x14ac:dyDescent="0.25">
      <c r="A35" s="92">
        <v>68</v>
      </c>
      <c r="B35" s="94">
        <v>14.569000000000001</v>
      </c>
      <c r="C35" s="94">
        <v>3.867</v>
      </c>
    </row>
    <row r="36" spans="1:3" x14ac:dyDescent="0.25">
      <c r="A36" s="92">
        <v>69</v>
      </c>
      <c r="B36" s="94">
        <v>13.943</v>
      </c>
      <c r="C36" s="94">
        <v>3.8460000000000001</v>
      </c>
    </row>
    <row r="37" spans="1:3" x14ac:dyDescent="0.25">
      <c r="A37" s="92">
        <v>70</v>
      </c>
      <c r="B37" s="94">
        <v>13.317</v>
      </c>
      <c r="C37" s="94">
        <v>3.82</v>
      </c>
    </row>
    <row r="38" spans="1:3" x14ac:dyDescent="0.25">
      <c r="A38" s="92">
        <v>71</v>
      </c>
      <c r="B38" s="94">
        <v>12.696</v>
      </c>
      <c r="C38" s="94">
        <v>3.7890000000000001</v>
      </c>
    </row>
    <row r="39" spans="1:3" x14ac:dyDescent="0.25">
      <c r="A39" s="92">
        <v>72</v>
      </c>
      <c r="B39" s="94">
        <v>12.079000000000001</v>
      </c>
      <c r="C39" s="94">
        <v>3.7519999999999998</v>
      </c>
    </row>
    <row r="40" spans="1:3" x14ac:dyDescent="0.25">
      <c r="A40" s="92">
        <v>73</v>
      </c>
      <c r="B40" s="94">
        <v>11.468</v>
      </c>
      <c r="C40" s="94">
        <v>3.7069999999999999</v>
      </c>
    </row>
    <row r="41" spans="1:3" x14ac:dyDescent="0.25">
      <c r="A41" s="92">
        <v>74</v>
      </c>
      <c r="B41" s="94">
        <v>10.864000000000001</v>
      </c>
      <c r="C41" s="94">
        <v>3.5609999999999999</v>
      </c>
    </row>
    <row r="42" spans="1:3" x14ac:dyDescent="0.25">
      <c r="A42"/>
      <c r="B42"/>
    </row>
    <row r="43" spans="1:3" x14ac:dyDescent="0.25">
      <c r="A43"/>
      <c r="B43"/>
    </row>
    <row r="44" spans="1:3" ht="39.6" customHeight="1" x14ac:dyDescent="0.25">
      <c r="A44"/>
      <c r="B44"/>
    </row>
    <row r="45" spans="1:3" x14ac:dyDescent="0.25">
      <c r="A45"/>
      <c r="B45"/>
    </row>
    <row r="46" spans="1:3" ht="27.6" customHeight="1" x14ac:dyDescent="0.25">
      <c r="A46"/>
      <c r="B46"/>
    </row>
    <row r="47" spans="1:3" x14ac:dyDescent="0.25">
      <c r="A47"/>
      <c r="B47"/>
    </row>
    <row r="48" spans="1:3"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VBukXA4sEuuvLdWMjzX1sumhpN9aWVLdqk0zLW8OuQYY4S/bJX4FNjaNmPn0ntp86GdL9IeKHaykSMMaECQCDw==" saltValue="/D+yVaaKAj2VTvR6WXnAJA==" spinCount="100000" sheet="1" objects="1" scenarios="1"/>
  <conditionalFormatting sqref="A6:A16">
    <cfRule type="expression" dxfId="451" priority="21" stopIfTrue="1">
      <formula>MOD(ROW(),2)=0</formula>
    </cfRule>
    <cfRule type="expression" dxfId="450" priority="22" stopIfTrue="1">
      <formula>MOD(ROW(),2)&lt;&gt;0</formula>
    </cfRule>
  </conditionalFormatting>
  <conditionalFormatting sqref="B6:C16 C17:C21">
    <cfRule type="expression" dxfId="449" priority="23" stopIfTrue="1">
      <formula>MOD(ROW(),2)=0</formula>
    </cfRule>
    <cfRule type="expression" dxfId="448" priority="24" stopIfTrue="1">
      <formula>MOD(ROW(),2)&lt;&gt;0</formula>
    </cfRule>
  </conditionalFormatting>
  <conditionalFormatting sqref="A17:A20">
    <cfRule type="expression" dxfId="447" priority="13" stopIfTrue="1">
      <formula>MOD(ROW(),2)=0</formula>
    </cfRule>
    <cfRule type="expression" dxfId="446" priority="14" stopIfTrue="1">
      <formula>MOD(ROW(),2)&lt;&gt;0</formula>
    </cfRule>
  </conditionalFormatting>
  <conditionalFormatting sqref="B17:B21">
    <cfRule type="expression" dxfId="445" priority="15" stopIfTrue="1">
      <formula>MOD(ROW(),2)=0</formula>
    </cfRule>
    <cfRule type="expression" dxfId="444" priority="16" stopIfTrue="1">
      <formula>MOD(ROW(),2)&lt;&gt;0</formula>
    </cfRule>
  </conditionalFormatting>
  <conditionalFormatting sqref="A26:A41">
    <cfRule type="expression" dxfId="443" priority="7" stopIfTrue="1">
      <formula>MOD(ROW(),2)=0</formula>
    </cfRule>
    <cfRule type="expression" dxfId="442" priority="8" stopIfTrue="1">
      <formula>MOD(ROW(),2)&lt;&gt;0</formula>
    </cfRule>
  </conditionalFormatting>
  <conditionalFormatting sqref="B26:C41">
    <cfRule type="expression" dxfId="441" priority="9" stopIfTrue="1">
      <formula>MOD(ROW(),2)=0</formula>
    </cfRule>
    <cfRule type="expression" dxfId="440" priority="10" stopIfTrue="1">
      <formula>MOD(ROW(),2)&lt;&gt;0</formula>
    </cfRule>
  </conditionalFormatting>
  <conditionalFormatting sqref="A21">
    <cfRule type="expression" dxfId="439" priority="3" stopIfTrue="1">
      <formula>MOD(ROW(),2)=0</formula>
    </cfRule>
    <cfRule type="expression" dxfId="43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99"/>
  <dimension ref="A1:I101"/>
  <sheetViews>
    <sheetView showGridLines="0" zoomScale="85" zoomScaleNormal="85" workbookViewId="0">
      <selection activeCell="B8" sqref="B8:B19"/>
    </sheetView>
  </sheetViews>
  <sheetFormatPr defaultColWidth="10" defaultRowHeight="13.2" x14ac:dyDescent="0.25"/>
  <cols>
    <col min="1" max="1" width="31.88671875" style="27" customWidth="1"/>
    <col min="2" max="2" width="51.88671875" style="27" customWidth="1"/>
    <col min="3" max="3" width="10.109375" style="27" customWidth="1"/>
    <col min="4" max="4" width="10" style="27" customWidth="1"/>
    <col min="5"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Fire_S - Consolidated Factor Spreadsheet</v>
      </c>
      <c r="B2" s="43"/>
      <c r="C2" s="43"/>
      <c r="D2" s="43"/>
      <c r="E2" s="43"/>
      <c r="F2" s="43"/>
      <c r="G2" s="43"/>
      <c r="H2" s="43"/>
      <c r="I2" s="43"/>
    </row>
    <row r="3" spans="1:9" ht="15.6" x14ac:dyDescent="0.3">
      <c r="A3" s="44" t="str">
        <f>TABLE_FACTOR_TYPE&amp;" - x-"&amp;TABLE_SERIES_NUMBER</f>
        <v>Triv Comm - x-502</v>
      </c>
      <c r="B3" s="43"/>
      <c r="C3" s="43"/>
      <c r="D3" s="43"/>
      <c r="E3" s="43"/>
      <c r="F3" s="43"/>
      <c r="G3" s="43"/>
      <c r="H3" s="43"/>
      <c r="I3" s="43"/>
    </row>
    <row r="4" spans="1:9" x14ac:dyDescent="0.25">
      <c r="A4" s="45"/>
    </row>
    <row r="6" spans="1:9" x14ac:dyDescent="0.25">
      <c r="A6" s="77" t="s">
        <v>573</v>
      </c>
      <c r="B6" s="79" t="s">
        <v>574</v>
      </c>
    </row>
    <row r="7" spans="1:9" x14ac:dyDescent="0.25">
      <c r="A7" s="78" t="s">
        <v>575</v>
      </c>
      <c r="B7" s="80" t="s">
        <v>82</v>
      </c>
    </row>
    <row r="8" spans="1:9" x14ac:dyDescent="0.25">
      <c r="A8" s="78" t="s">
        <v>285</v>
      </c>
      <c r="B8" s="80" t="s">
        <v>481</v>
      </c>
    </row>
    <row r="9" spans="1:9" x14ac:dyDescent="0.25">
      <c r="A9" s="78" t="s">
        <v>286</v>
      </c>
      <c r="B9" s="80" t="s">
        <v>482</v>
      </c>
    </row>
    <row r="10" spans="1:9" ht="39.6" x14ac:dyDescent="0.25">
      <c r="A10" s="78" t="s">
        <v>6</v>
      </c>
      <c r="B10" s="80" t="s">
        <v>488</v>
      </c>
    </row>
    <row r="11" spans="1:9" x14ac:dyDescent="0.25">
      <c r="A11" s="78" t="s">
        <v>287</v>
      </c>
      <c r="B11" s="80" t="s">
        <v>422</v>
      </c>
    </row>
    <row r="12" spans="1:9" x14ac:dyDescent="0.25">
      <c r="A12" s="78" t="s">
        <v>288</v>
      </c>
      <c r="B12" s="80" t="s">
        <v>484</v>
      </c>
    </row>
    <row r="13" spans="1:9" hidden="1" x14ac:dyDescent="0.25">
      <c r="A13" s="78" t="s">
        <v>582</v>
      </c>
      <c r="B13" s="80">
        <v>1</v>
      </c>
    </row>
    <row r="14" spans="1:9" hidden="1" x14ac:dyDescent="0.25">
      <c r="A14" s="78" t="s">
        <v>290</v>
      </c>
      <c r="B14" s="80">
        <v>502</v>
      </c>
    </row>
    <row r="15" spans="1:9" x14ac:dyDescent="0.25">
      <c r="A15" s="78" t="s">
        <v>585</v>
      </c>
      <c r="B15" s="80" t="s">
        <v>489</v>
      </c>
    </row>
    <row r="16" spans="1:9" x14ac:dyDescent="0.25">
      <c r="A16" s="78" t="s">
        <v>292</v>
      </c>
      <c r="B16" s="80" t="s">
        <v>490</v>
      </c>
    </row>
    <row r="17" spans="1:2" ht="66" x14ac:dyDescent="0.25">
      <c r="A17" s="78" t="s">
        <v>657</v>
      </c>
      <c r="B17" s="80" t="s">
        <v>487</v>
      </c>
    </row>
    <row r="18" spans="1:2" x14ac:dyDescent="0.25">
      <c r="A18" s="78" t="s">
        <v>589</v>
      </c>
      <c r="B18" s="87">
        <v>45135</v>
      </c>
    </row>
    <row r="19" spans="1:2" x14ac:dyDescent="0.25">
      <c r="A19" s="78" t="s">
        <v>295</v>
      </c>
      <c r="B19" s="87">
        <v>45135</v>
      </c>
    </row>
    <row r="20" spans="1:2" x14ac:dyDescent="0.25">
      <c r="A20" s="78" t="s">
        <v>297</v>
      </c>
      <c r="B20" s="80" t="s">
        <v>310</v>
      </c>
    </row>
    <row r="21" spans="1:2" x14ac:dyDescent="0.25">
      <c r="A21" s="168" t="s">
        <v>658</v>
      </c>
      <c r="B21" s="80" t="s">
        <v>309</v>
      </c>
    </row>
    <row r="23" spans="1:2" x14ac:dyDescent="0.25">
      <c r="B23" s="95" t="str">
        <f>HYPERLINK("#'Factor List'!A1","Back to Factor List")</f>
        <v>Back to Factor List</v>
      </c>
    </row>
    <row r="24" spans="1:2" x14ac:dyDescent="0.25">
      <c r="B24" s="95" t="str">
        <f>HYPERLINK("#'Assumptions'!A1","Assumptions")</f>
        <v>Assumptions</v>
      </c>
    </row>
    <row r="26" spans="1:2" x14ac:dyDescent="0.25">
      <c r="A26" s="91" t="s">
        <v>659</v>
      </c>
      <c r="B26" s="91" t="s">
        <v>710</v>
      </c>
    </row>
    <row r="27" spans="1:2" x14ac:dyDescent="0.25">
      <c r="A27" s="92">
        <v>25</v>
      </c>
      <c r="B27" s="94">
        <v>37.994999999999997</v>
      </c>
    </row>
    <row r="28" spans="1:2" x14ac:dyDescent="0.25">
      <c r="A28" s="92">
        <v>26</v>
      </c>
      <c r="B28" s="94">
        <v>37.603000000000002</v>
      </c>
    </row>
    <row r="29" spans="1:2" x14ac:dyDescent="0.25">
      <c r="A29" s="92">
        <v>27</v>
      </c>
      <c r="B29" s="94">
        <v>37.204999999999998</v>
      </c>
    </row>
    <row r="30" spans="1:2" x14ac:dyDescent="0.25">
      <c r="A30" s="92">
        <v>28</v>
      </c>
      <c r="B30" s="94">
        <v>36.801000000000002</v>
      </c>
    </row>
    <row r="31" spans="1:2" x14ac:dyDescent="0.25">
      <c r="A31" s="92">
        <v>29</v>
      </c>
      <c r="B31" s="94">
        <v>36.39</v>
      </c>
    </row>
    <row r="32" spans="1:2" x14ac:dyDescent="0.25">
      <c r="A32" s="92">
        <v>30</v>
      </c>
      <c r="B32" s="94">
        <v>35.972000000000001</v>
      </c>
    </row>
    <row r="33" spans="1:2" x14ac:dyDescent="0.25">
      <c r="A33" s="92">
        <v>31</v>
      </c>
      <c r="B33" s="94">
        <v>35.548000000000002</v>
      </c>
    </row>
    <row r="34" spans="1:2" x14ac:dyDescent="0.25">
      <c r="A34" s="92">
        <v>32</v>
      </c>
      <c r="B34" s="94">
        <v>35.116999999999997</v>
      </c>
    </row>
    <row r="35" spans="1:2" x14ac:dyDescent="0.25">
      <c r="A35" s="92">
        <v>33</v>
      </c>
      <c r="B35" s="94">
        <v>34.68</v>
      </c>
    </row>
    <row r="36" spans="1:2" x14ac:dyDescent="0.25">
      <c r="A36" s="92">
        <v>34</v>
      </c>
      <c r="B36" s="94">
        <v>34.235999999999997</v>
      </c>
    </row>
    <row r="37" spans="1:2" x14ac:dyDescent="0.25">
      <c r="A37" s="92">
        <v>35</v>
      </c>
      <c r="B37" s="94">
        <v>33.786000000000001</v>
      </c>
    </row>
    <row r="38" spans="1:2" x14ac:dyDescent="0.25">
      <c r="A38" s="92">
        <v>36</v>
      </c>
      <c r="B38" s="94">
        <v>33.33</v>
      </c>
    </row>
    <row r="39" spans="1:2" x14ac:dyDescent="0.25">
      <c r="A39" s="92">
        <v>37</v>
      </c>
      <c r="B39" s="94">
        <v>32.866999999999997</v>
      </c>
    </row>
    <row r="40" spans="1:2" x14ac:dyDescent="0.25">
      <c r="A40" s="92">
        <v>38</v>
      </c>
      <c r="B40" s="94">
        <v>32.398000000000003</v>
      </c>
    </row>
    <row r="41" spans="1:2" x14ac:dyDescent="0.25">
      <c r="A41" s="92">
        <v>39</v>
      </c>
      <c r="B41" s="94">
        <v>31.922999999999998</v>
      </c>
    </row>
    <row r="42" spans="1:2" x14ac:dyDescent="0.25">
      <c r="A42" s="92">
        <v>40</v>
      </c>
      <c r="B42" s="94">
        <v>31.440999999999999</v>
      </c>
    </row>
    <row r="43" spans="1:2" x14ac:dyDescent="0.25">
      <c r="A43" s="92">
        <v>41</v>
      </c>
      <c r="B43" s="94">
        <v>30.954000000000001</v>
      </c>
    </row>
    <row r="44" spans="1:2" x14ac:dyDescent="0.25">
      <c r="A44" s="92">
        <v>42</v>
      </c>
      <c r="B44" s="94">
        <v>30.460999999999999</v>
      </c>
    </row>
    <row r="45" spans="1:2" x14ac:dyDescent="0.25">
      <c r="A45" s="92">
        <v>43</v>
      </c>
      <c r="B45" s="94">
        <v>29.962</v>
      </c>
    </row>
    <row r="46" spans="1:2" x14ac:dyDescent="0.25">
      <c r="A46" s="92">
        <v>44</v>
      </c>
      <c r="B46" s="94">
        <v>29.457999999999998</v>
      </c>
    </row>
    <row r="47" spans="1:2" x14ac:dyDescent="0.25">
      <c r="A47" s="92">
        <v>45</v>
      </c>
      <c r="B47" s="94">
        <v>28.95</v>
      </c>
    </row>
    <row r="48" spans="1:2" x14ac:dyDescent="0.25">
      <c r="A48" s="92">
        <v>46</v>
      </c>
      <c r="B48" s="94">
        <v>28.437999999999999</v>
      </c>
    </row>
    <row r="49" spans="1:2" x14ac:dyDescent="0.25">
      <c r="A49" s="92">
        <v>47</v>
      </c>
      <c r="B49" s="94">
        <v>27.922000000000001</v>
      </c>
    </row>
    <row r="50" spans="1:2" x14ac:dyDescent="0.25">
      <c r="A50" s="92">
        <v>48</v>
      </c>
      <c r="B50" s="94">
        <v>27.401</v>
      </c>
    </row>
    <row r="51" spans="1:2" x14ac:dyDescent="0.25">
      <c r="A51" s="92">
        <v>49</v>
      </c>
      <c r="B51" s="94">
        <v>26.873999999999999</v>
      </c>
    </row>
    <row r="52" spans="1:2" x14ac:dyDescent="0.25">
      <c r="A52" s="92">
        <v>50</v>
      </c>
      <c r="B52" s="94">
        <v>26.343</v>
      </c>
    </row>
    <row r="53" spans="1:2" x14ac:dyDescent="0.25">
      <c r="A53" s="92">
        <v>51</v>
      </c>
      <c r="B53" s="94">
        <v>25.805</v>
      </c>
    </row>
    <row r="54" spans="1:2" x14ac:dyDescent="0.25">
      <c r="A54" s="92">
        <v>52</v>
      </c>
      <c r="B54" s="94">
        <v>25.262</v>
      </c>
    </row>
    <row r="55" spans="1:2" x14ac:dyDescent="0.25">
      <c r="A55" s="92">
        <v>53</v>
      </c>
      <c r="B55" s="94">
        <v>24.713999999999999</v>
      </c>
    </row>
    <row r="56" spans="1:2" x14ac:dyDescent="0.25">
      <c r="A56" s="92">
        <v>54</v>
      </c>
      <c r="B56" s="94">
        <v>24.158999999999999</v>
      </c>
    </row>
    <row r="57" spans="1:2" x14ac:dyDescent="0.25">
      <c r="A57" s="92">
        <v>55</v>
      </c>
      <c r="B57" s="94">
        <v>23.599</v>
      </c>
    </row>
    <row r="58" spans="1:2" x14ac:dyDescent="0.25">
      <c r="A58" s="92">
        <v>56</v>
      </c>
      <c r="B58" s="94">
        <v>23.033000000000001</v>
      </c>
    </row>
    <row r="59" spans="1:2" x14ac:dyDescent="0.25">
      <c r="A59" s="92">
        <v>57</v>
      </c>
      <c r="B59" s="94">
        <v>22.460999999999999</v>
      </c>
    </row>
    <row r="60" spans="1:2" x14ac:dyDescent="0.25">
      <c r="A60" s="92">
        <v>58</v>
      </c>
      <c r="B60" s="94">
        <v>21.884</v>
      </c>
    </row>
    <row r="61" spans="1:2" x14ac:dyDescent="0.25">
      <c r="A61" s="92">
        <v>59</v>
      </c>
      <c r="B61" s="94">
        <v>21.302</v>
      </c>
    </row>
    <row r="62" spans="1:2" x14ac:dyDescent="0.25">
      <c r="A62" s="92">
        <v>60</v>
      </c>
      <c r="B62" s="94">
        <v>20.715</v>
      </c>
    </row>
    <row r="63" spans="1:2" x14ac:dyDescent="0.25">
      <c r="A63" s="92">
        <v>61</v>
      </c>
      <c r="B63" s="94">
        <v>20.123000000000001</v>
      </c>
    </row>
    <row r="64" spans="1:2" x14ac:dyDescent="0.25">
      <c r="A64" s="92">
        <v>62</v>
      </c>
      <c r="B64" s="94">
        <v>19.527000000000001</v>
      </c>
    </row>
    <row r="65" spans="1:2" x14ac:dyDescent="0.25">
      <c r="A65" s="92">
        <v>63</v>
      </c>
      <c r="B65" s="94">
        <v>18.925999999999998</v>
      </c>
    </row>
    <row r="66" spans="1:2" x14ac:dyDescent="0.25">
      <c r="A66" s="92">
        <v>64</v>
      </c>
      <c r="B66" s="94">
        <v>18.321999999999999</v>
      </c>
    </row>
    <row r="67" spans="1:2" x14ac:dyDescent="0.25">
      <c r="A67" s="92">
        <v>65</v>
      </c>
      <c r="B67" s="94">
        <v>17.715</v>
      </c>
    </row>
    <row r="68" spans="1:2" x14ac:dyDescent="0.25">
      <c r="A68" s="92">
        <v>66</v>
      </c>
      <c r="B68" s="94">
        <v>17.105</v>
      </c>
    </row>
    <row r="69" spans="1:2" x14ac:dyDescent="0.25">
      <c r="A69" s="92">
        <v>67</v>
      </c>
      <c r="B69" s="94">
        <v>16.492000000000001</v>
      </c>
    </row>
    <row r="70" spans="1:2" x14ac:dyDescent="0.25">
      <c r="A70" s="92">
        <v>68</v>
      </c>
      <c r="B70" s="94">
        <v>15.877000000000001</v>
      </c>
    </row>
    <row r="71" spans="1:2" x14ac:dyDescent="0.25">
      <c r="A71" s="92">
        <v>69</v>
      </c>
      <c r="B71" s="94">
        <v>15.259</v>
      </c>
    </row>
    <row r="72" spans="1:2" x14ac:dyDescent="0.25">
      <c r="A72" s="92">
        <v>70</v>
      </c>
      <c r="B72" s="94">
        <v>14.638</v>
      </c>
    </row>
    <row r="73" spans="1:2" x14ac:dyDescent="0.25">
      <c r="A73" s="92">
        <v>71</v>
      </c>
      <c r="B73" s="94">
        <v>14.016</v>
      </c>
    </row>
    <row r="74" spans="1:2" x14ac:dyDescent="0.25">
      <c r="A74" s="92">
        <v>72</v>
      </c>
      <c r="B74" s="94">
        <v>13.398999999999999</v>
      </c>
    </row>
    <row r="75" spans="1:2" x14ac:dyDescent="0.25">
      <c r="A75" s="92">
        <v>73</v>
      </c>
      <c r="B75" s="94">
        <v>12.784000000000001</v>
      </c>
    </row>
    <row r="76" spans="1:2" x14ac:dyDescent="0.25">
      <c r="A76" s="92">
        <v>74</v>
      </c>
      <c r="B76" s="94">
        <v>12.170999999999999</v>
      </c>
    </row>
    <row r="77" spans="1:2" x14ac:dyDescent="0.25">
      <c r="A77" s="92">
        <v>75</v>
      </c>
      <c r="B77" s="94">
        <v>11.561999999999999</v>
      </c>
    </row>
    <row r="78" spans="1:2" x14ac:dyDescent="0.25">
      <c r="A78" s="92">
        <v>76</v>
      </c>
      <c r="B78" s="94">
        <v>10.958</v>
      </c>
    </row>
    <row r="79" spans="1:2" x14ac:dyDescent="0.25">
      <c r="A79" s="92">
        <v>77</v>
      </c>
      <c r="B79" s="94">
        <v>10.362</v>
      </c>
    </row>
    <row r="80" spans="1:2" x14ac:dyDescent="0.25">
      <c r="A80" s="92">
        <v>78</v>
      </c>
      <c r="B80" s="94">
        <v>9.7739999999999991</v>
      </c>
    </row>
    <row r="81" spans="1:2" x14ac:dyDescent="0.25">
      <c r="A81" s="92">
        <v>79</v>
      </c>
      <c r="B81" s="94">
        <v>9.1969999999999992</v>
      </c>
    </row>
    <row r="82" spans="1:2" x14ac:dyDescent="0.25">
      <c r="A82" s="92">
        <v>80</v>
      </c>
      <c r="B82" s="94">
        <v>8.6319999999999997</v>
      </c>
    </row>
    <row r="83" spans="1:2" x14ac:dyDescent="0.25">
      <c r="A83" s="92">
        <v>81</v>
      </c>
      <c r="B83" s="94">
        <v>8.08</v>
      </c>
    </row>
    <row r="84" spans="1:2" x14ac:dyDescent="0.25">
      <c r="A84" s="92">
        <v>82</v>
      </c>
      <c r="B84" s="94">
        <v>7.5439999999999996</v>
      </c>
    </row>
    <row r="85" spans="1:2" x14ac:dyDescent="0.25">
      <c r="A85" s="92">
        <v>83</v>
      </c>
      <c r="B85" s="94">
        <v>7.0229999999999997</v>
      </c>
    </row>
    <row r="86" spans="1:2" x14ac:dyDescent="0.25">
      <c r="A86" s="92">
        <v>84</v>
      </c>
      <c r="B86" s="94">
        <v>6.5190000000000001</v>
      </c>
    </row>
    <row r="87" spans="1:2" x14ac:dyDescent="0.25">
      <c r="A87" s="92">
        <v>85</v>
      </c>
      <c r="B87" s="94">
        <v>6.0330000000000004</v>
      </c>
    </row>
    <row r="88" spans="1:2" x14ac:dyDescent="0.25">
      <c r="A88" s="92">
        <v>86</v>
      </c>
      <c r="B88" s="94">
        <v>5.5720000000000001</v>
      </c>
    </row>
    <row r="89" spans="1:2" x14ac:dyDescent="0.25">
      <c r="A89" s="92">
        <v>87</v>
      </c>
      <c r="B89" s="94">
        <v>5.1379999999999999</v>
      </c>
    </row>
    <row r="90" spans="1:2" x14ac:dyDescent="0.25">
      <c r="A90" s="92">
        <v>88</v>
      </c>
      <c r="B90" s="94">
        <v>4.7309999999999999</v>
      </c>
    </row>
    <row r="91" spans="1:2" x14ac:dyDescent="0.25">
      <c r="A91" s="92">
        <v>89</v>
      </c>
      <c r="B91" s="94">
        <v>4.3499999999999996</v>
      </c>
    </row>
    <row r="92" spans="1:2" x14ac:dyDescent="0.25">
      <c r="A92" s="92">
        <v>90</v>
      </c>
      <c r="B92" s="94">
        <v>3.996</v>
      </c>
    </row>
    <row r="93" spans="1:2" x14ac:dyDescent="0.25">
      <c r="A93" s="92">
        <v>91</v>
      </c>
      <c r="B93" s="94">
        <v>3.669</v>
      </c>
    </row>
    <row r="94" spans="1:2" x14ac:dyDescent="0.25">
      <c r="A94" s="92">
        <v>92</v>
      </c>
      <c r="B94" s="94">
        <v>3.37</v>
      </c>
    </row>
    <row r="95" spans="1:2" x14ac:dyDescent="0.25">
      <c r="A95" s="92">
        <v>93</v>
      </c>
      <c r="B95" s="94">
        <v>3.0979999999999999</v>
      </c>
    </row>
    <row r="96" spans="1:2" x14ac:dyDescent="0.25">
      <c r="A96" s="92">
        <v>94</v>
      </c>
      <c r="B96" s="94">
        <v>2.85</v>
      </c>
    </row>
    <row r="97" spans="1:2" x14ac:dyDescent="0.25">
      <c r="A97" s="92">
        <v>95</v>
      </c>
      <c r="B97" s="94">
        <v>2.6259999999999999</v>
      </c>
    </row>
    <row r="98" spans="1:2" x14ac:dyDescent="0.25">
      <c r="A98" s="92">
        <v>96</v>
      </c>
      <c r="B98" s="94">
        <v>2.427</v>
      </c>
    </row>
    <row r="99" spans="1:2" x14ac:dyDescent="0.25">
      <c r="A99" s="92">
        <v>97</v>
      </c>
      <c r="B99" s="94">
        <v>2.2490000000000001</v>
      </c>
    </row>
    <row r="100" spans="1:2" x14ac:dyDescent="0.25">
      <c r="A100" s="92">
        <v>98</v>
      </c>
      <c r="B100" s="94">
        <v>2.0950000000000002</v>
      </c>
    </row>
    <row r="101" spans="1:2" x14ac:dyDescent="0.25">
      <c r="A101" s="92">
        <v>99</v>
      </c>
      <c r="B101" s="94">
        <v>1.9730000000000001</v>
      </c>
    </row>
  </sheetData>
  <sheetProtection algorithmName="SHA-512" hashValue="VBb6o7sfwbb6YXg/Nd8OZwPRqBBamZ3cGpH4jFjqzv5be+mMnq6t5ODTJOM5SFyn60mTkXJQgZ0Ge6MulOWWuQ==" saltValue="4WQ+7Ue1DTJnMUGOwCfVrA==" spinCount="100000" sheet="1" objects="1" scenarios="1"/>
  <conditionalFormatting sqref="A6:A16">
    <cfRule type="expression" dxfId="437" priority="19" stopIfTrue="1">
      <formula>MOD(ROW(),2)=0</formula>
    </cfRule>
    <cfRule type="expression" dxfId="436" priority="20" stopIfTrue="1">
      <formula>MOD(ROW(),2)&lt;&gt;0</formula>
    </cfRule>
  </conditionalFormatting>
  <conditionalFormatting sqref="B6:B16">
    <cfRule type="expression" dxfId="435" priority="21" stopIfTrue="1">
      <formula>MOD(ROW(),2)=0</formula>
    </cfRule>
    <cfRule type="expression" dxfId="434" priority="22" stopIfTrue="1">
      <formula>MOD(ROW(),2)&lt;&gt;0</formula>
    </cfRule>
  </conditionalFormatting>
  <conditionalFormatting sqref="A17:A20">
    <cfRule type="expression" dxfId="433" priority="11" stopIfTrue="1">
      <formula>MOD(ROW(),2)=0</formula>
    </cfRule>
    <cfRule type="expression" dxfId="432" priority="12" stopIfTrue="1">
      <formula>MOD(ROW(),2)&lt;&gt;0</formula>
    </cfRule>
  </conditionalFormatting>
  <conditionalFormatting sqref="B17:B21">
    <cfRule type="expression" dxfId="431" priority="13" stopIfTrue="1">
      <formula>MOD(ROW(),2)=0</formula>
    </cfRule>
    <cfRule type="expression" dxfId="430" priority="14" stopIfTrue="1">
      <formula>MOD(ROW(),2)&lt;&gt;0</formula>
    </cfRule>
  </conditionalFormatting>
  <conditionalFormatting sqref="A26:A101">
    <cfRule type="expression" dxfId="429" priority="7" stopIfTrue="1">
      <formula>MOD(ROW(),2)=0</formula>
    </cfRule>
    <cfRule type="expression" dxfId="428" priority="8" stopIfTrue="1">
      <formula>MOD(ROW(),2)&lt;&gt;0</formula>
    </cfRule>
  </conditionalFormatting>
  <conditionalFormatting sqref="B26:B101">
    <cfRule type="expression" dxfId="427" priority="9" stopIfTrue="1">
      <formula>MOD(ROW(),2)=0</formula>
    </cfRule>
    <cfRule type="expression" dxfId="426" priority="10" stopIfTrue="1">
      <formula>MOD(ROW(),2)&lt;&gt;0</formula>
    </cfRule>
  </conditionalFormatting>
  <conditionalFormatting sqref="A21">
    <cfRule type="expression" dxfId="425" priority="3" stopIfTrue="1">
      <formula>MOD(ROW(),2)=0</formula>
    </cfRule>
    <cfRule type="expression" dxfId="42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100"/>
  <dimension ref="A1:I65"/>
  <sheetViews>
    <sheetView showGridLines="0" zoomScale="85" zoomScaleNormal="85" workbookViewId="0">
      <selection activeCell="B22" sqref="B22"/>
    </sheetView>
  </sheetViews>
  <sheetFormatPr defaultColWidth="10" defaultRowHeight="13.2" x14ac:dyDescent="0.25"/>
  <cols>
    <col min="1" max="1" width="31.88671875" style="27" customWidth="1"/>
    <col min="2" max="3" width="22.88671875" style="27" customWidth="1"/>
    <col min="4" max="4" width="10" style="27" customWidth="1"/>
    <col min="5"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Fire_S - Consolidated Factor Spreadsheet</v>
      </c>
      <c r="B2" s="43"/>
      <c r="C2" s="43"/>
      <c r="D2" s="43"/>
      <c r="E2" s="43"/>
      <c r="F2" s="43"/>
      <c r="G2" s="43"/>
      <c r="H2" s="43"/>
      <c r="I2" s="43"/>
    </row>
    <row r="3" spans="1:9" ht="15.6" x14ac:dyDescent="0.3">
      <c r="A3" s="44" t="str">
        <f>TABLE_FACTOR_TYPE&amp;" - x-"&amp;TABLE_SERIES_NUMBER</f>
        <v>Triv Comm - x-503</v>
      </c>
      <c r="B3" s="43"/>
      <c r="C3" s="43"/>
      <c r="D3" s="43"/>
      <c r="E3" s="43"/>
      <c r="F3" s="43"/>
      <c r="G3" s="43"/>
      <c r="H3" s="43"/>
      <c r="I3" s="43"/>
    </row>
    <row r="4" spans="1:9" x14ac:dyDescent="0.25">
      <c r="A4" s="45"/>
    </row>
    <row r="6" spans="1:9" x14ac:dyDescent="0.25">
      <c r="A6" s="77" t="s">
        <v>573</v>
      </c>
      <c r="B6" s="79" t="s">
        <v>574</v>
      </c>
      <c r="C6" s="79"/>
    </row>
    <row r="7" spans="1:9" x14ac:dyDescent="0.25">
      <c r="A7" s="78" t="s">
        <v>575</v>
      </c>
      <c r="B7" s="80" t="s">
        <v>82</v>
      </c>
      <c r="C7" s="80"/>
    </row>
    <row r="8" spans="1:9" x14ac:dyDescent="0.25">
      <c r="A8" s="78" t="s">
        <v>285</v>
      </c>
      <c r="B8" s="80">
        <v>2015</v>
      </c>
      <c r="C8" s="80"/>
    </row>
    <row r="9" spans="1:9" x14ac:dyDescent="0.25">
      <c r="A9" s="78" t="s">
        <v>286</v>
      </c>
      <c r="B9" s="80" t="s">
        <v>482</v>
      </c>
      <c r="C9" s="80"/>
    </row>
    <row r="10" spans="1:9" ht="26.4" x14ac:dyDescent="0.25">
      <c r="A10" s="78" t="s">
        <v>6</v>
      </c>
      <c r="B10" s="80" t="s">
        <v>491</v>
      </c>
      <c r="C10" s="80"/>
    </row>
    <row r="11" spans="1:9" x14ac:dyDescent="0.25">
      <c r="A11" s="78" t="s">
        <v>287</v>
      </c>
      <c r="B11" s="80" t="s">
        <v>422</v>
      </c>
      <c r="C11" s="80"/>
    </row>
    <row r="12" spans="1:9" x14ac:dyDescent="0.25">
      <c r="A12" s="78" t="s">
        <v>288</v>
      </c>
      <c r="B12" s="80" t="s">
        <v>484</v>
      </c>
      <c r="C12" s="80"/>
    </row>
    <row r="13" spans="1:9" hidden="1" x14ac:dyDescent="0.25">
      <c r="A13" s="78" t="s">
        <v>582</v>
      </c>
      <c r="B13" s="80">
        <v>0</v>
      </c>
      <c r="C13" s="80"/>
    </row>
    <row r="14" spans="1:9" hidden="1" x14ac:dyDescent="0.25">
      <c r="A14" s="78" t="s">
        <v>290</v>
      </c>
      <c r="B14" s="80">
        <v>503</v>
      </c>
      <c r="C14" s="80"/>
    </row>
    <row r="15" spans="1:9" x14ac:dyDescent="0.25">
      <c r="A15" s="78" t="s">
        <v>585</v>
      </c>
      <c r="B15" s="80" t="s">
        <v>492</v>
      </c>
      <c r="C15" s="80"/>
    </row>
    <row r="16" spans="1:9" x14ac:dyDescent="0.25">
      <c r="A16" s="78" t="s">
        <v>292</v>
      </c>
      <c r="B16" s="80" t="s">
        <v>486</v>
      </c>
      <c r="C16" s="80"/>
    </row>
    <row r="17" spans="1:3" ht="52.8" x14ac:dyDescent="0.25">
      <c r="A17" s="78" t="s">
        <v>657</v>
      </c>
      <c r="B17" s="80" t="s">
        <v>493</v>
      </c>
      <c r="C17" s="80"/>
    </row>
    <row r="18" spans="1:3" x14ac:dyDescent="0.25">
      <c r="A18" s="78" t="s">
        <v>589</v>
      </c>
      <c r="B18" s="87">
        <v>45135</v>
      </c>
      <c r="C18" s="80"/>
    </row>
    <row r="19" spans="1:3" x14ac:dyDescent="0.25">
      <c r="A19" s="78" t="s">
        <v>295</v>
      </c>
      <c r="B19" s="87">
        <v>45135</v>
      </c>
      <c r="C19" s="80"/>
    </row>
    <row r="20" spans="1:3" x14ac:dyDescent="0.25">
      <c r="A20" s="78" t="s">
        <v>297</v>
      </c>
      <c r="B20" s="80" t="s">
        <v>310</v>
      </c>
      <c r="C20" s="80"/>
    </row>
    <row r="21" spans="1:3" x14ac:dyDescent="0.25">
      <c r="A21" s="168" t="s">
        <v>658</v>
      </c>
      <c r="B21" s="80" t="s">
        <v>309</v>
      </c>
      <c r="C21" s="80"/>
    </row>
    <row r="23" spans="1:3" x14ac:dyDescent="0.25">
      <c r="B23" s="95" t="str">
        <f>HYPERLINK("#'Factor List'!A1","Back to Factor List")</f>
        <v>Back to Factor List</v>
      </c>
    </row>
    <row r="24" spans="1:3" x14ac:dyDescent="0.25">
      <c r="B24" s="95" t="str">
        <f>HYPERLINK("#'Assumptions'!A1","Assumptions")</f>
        <v>Assumptions</v>
      </c>
    </row>
    <row r="26" spans="1:3" ht="39.6" x14ac:dyDescent="0.25">
      <c r="A26" s="91" t="s">
        <v>659</v>
      </c>
      <c r="B26" s="91" t="s">
        <v>711</v>
      </c>
      <c r="C26" s="91" t="s">
        <v>712</v>
      </c>
    </row>
    <row r="27" spans="1:3" x14ac:dyDescent="0.25">
      <c r="A27" s="92">
        <v>55</v>
      </c>
      <c r="B27" s="94">
        <v>22.648</v>
      </c>
      <c r="C27" s="94">
        <v>4.0279999999999996</v>
      </c>
    </row>
    <row r="28" spans="1:3" x14ac:dyDescent="0.25">
      <c r="A28" s="92">
        <v>56</v>
      </c>
      <c r="B28" s="94">
        <v>22.059000000000001</v>
      </c>
      <c r="C28" s="94">
        <v>4.0519999999999996</v>
      </c>
    </row>
    <row r="29" spans="1:3" x14ac:dyDescent="0.25">
      <c r="A29" s="92">
        <v>57</v>
      </c>
      <c r="B29" s="94">
        <v>21.465</v>
      </c>
      <c r="C29" s="94">
        <v>4.0750000000000002</v>
      </c>
    </row>
    <row r="30" spans="1:3" x14ac:dyDescent="0.25">
      <c r="A30" s="92">
        <v>58</v>
      </c>
      <c r="B30" s="94">
        <v>20.864999999999998</v>
      </c>
      <c r="C30" s="94">
        <v>4.0960000000000001</v>
      </c>
    </row>
    <row r="31" spans="1:3" x14ac:dyDescent="0.25">
      <c r="A31" s="92">
        <v>59</v>
      </c>
      <c r="B31" s="94">
        <v>20.260999999999999</v>
      </c>
      <c r="C31" s="94">
        <v>4.1150000000000002</v>
      </c>
    </row>
    <row r="32" spans="1:3" x14ac:dyDescent="0.25">
      <c r="A32" s="92">
        <v>60</v>
      </c>
      <c r="B32" s="94">
        <v>19.652000000000001</v>
      </c>
      <c r="C32" s="94">
        <v>4.1310000000000002</v>
      </c>
    </row>
    <row r="33" spans="1:3" x14ac:dyDescent="0.25">
      <c r="A33" s="92">
        <v>61</v>
      </c>
      <c r="B33" s="94">
        <v>19.04</v>
      </c>
      <c r="C33" s="94">
        <v>4.1449999999999996</v>
      </c>
    </row>
    <row r="34" spans="1:3" x14ac:dyDescent="0.25">
      <c r="A34" s="92">
        <v>62</v>
      </c>
      <c r="B34" s="94">
        <v>18.425999999999998</v>
      </c>
      <c r="C34" s="94">
        <v>4.1550000000000002</v>
      </c>
    </row>
    <row r="35" spans="1:3" x14ac:dyDescent="0.25">
      <c r="A35" s="92">
        <v>63</v>
      </c>
      <c r="B35" s="94">
        <v>17.809999999999999</v>
      </c>
      <c r="C35" s="94">
        <v>4.1619999999999999</v>
      </c>
    </row>
    <row r="36" spans="1:3" x14ac:dyDescent="0.25">
      <c r="A36" s="92">
        <v>64</v>
      </c>
      <c r="B36" s="94">
        <v>17.193000000000001</v>
      </c>
      <c r="C36" s="94">
        <v>4.1639999999999997</v>
      </c>
    </row>
    <row r="37" spans="1:3" x14ac:dyDescent="0.25">
      <c r="A37" s="92">
        <v>65</v>
      </c>
      <c r="B37" s="94">
        <v>16.577000000000002</v>
      </c>
      <c r="C37" s="94">
        <v>4.1619999999999999</v>
      </c>
    </row>
    <row r="38" spans="1:3" x14ac:dyDescent="0.25">
      <c r="A38" s="92">
        <v>66</v>
      </c>
      <c r="B38" s="94">
        <v>15.961</v>
      </c>
      <c r="C38" s="94">
        <v>4.1539999999999999</v>
      </c>
    </row>
    <row r="39" spans="1:3" x14ac:dyDescent="0.25">
      <c r="A39" s="92">
        <v>67</v>
      </c>
      <c r="B39" s="94">
        <v>15.347</v>
      </c>
      <c r="C39" s="94">
        <v>4.1420000000000003</v>
      </c>
    </row>
    <row r="40" spans="1:3" x14ac:dyDescent="0.25">
      <c r="A40" s="92">
        <v>68</v>
      </c>
      <c r="B40" s="94">
        <v>14.734999999999999</v>
      </c>
      <c r="C40" s="94">
        <v>4.1239999999999997</v>
      </c>
    </row>
    <row r="41" spans="1:3" x14ac:dyDescent="0.25">
      <c r="A41" s="92">
        <v>69</v>
      </c>
      <c r="B41" s="94">
        <v>14.125999999999999</v>
      </c>
      <c r="C41" s="94">
        <v>4.0510000000000002</v>
      </c>
    </row>
    <row r="42" spans="1:3" x14ac:dyDescent="0.25">
      <c r="A42" s="92">
        <v>70</v>
      </c>
      <c r="B42" s="94">
        <v>13.523</v>
      </c>
      <c r="C42" s="94">
        <v>3.9729999999999999</v>
      </c>
    </row>
    <row r="43" spans="1:3" x14ac:dyDescent="0.25">
      <c r="A43" s="92">
        <v>71</v>
      </c>
      <c r="B43" s="94">
        <v>12.926</v>
      </c>
      <c r="C43" s="94">
        <v>3.94</v>
      </c>
    </row>
    <row r="44" spans="1:3" x14ac:dyDescent="0.25">
      <c r="A44" s="92">
        <v>72</v>
      </c>
      <c r="B44" s="94">
        <v>12.337999999999999</v>
      </c>
      <c r="C44" s="94">
        <v>3.9020000000000001</v>
      </c>
    </row>
    <row r="45" spans="1:3" x14ac:dyDescent="0.25">
      <c r="A45" s="92">
        <v>73</v>
      </c>
      <c r="B45" s="94">
        <v>11.760999999999999</v>
      </c>
      <c r="C45" s="94">
        <v>3.8559999999999999</v>
      </c>
    </row>
    <row r="46" spans="1:3" x14ac:dyDescent="0.25">
      <c r="A46" s="92">
        <v>74</v>
      </c>
      <c r="B46" s="94">
        <v>11.195</v>
      </c>
      <c r="C46" s="94">
        <v>3.6829999999999998</v>
      </c>
    </row>
    <row r="47" spans="1:3" x14ac:dyDescent="0.25">
      <c r="A47"/>
      <c r="B47"/>
    </row>
    <row r="48" spans="1:3"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YtpjPUrLgqNdzfG/YQWoURW4Jyr/ac5+N7F/VIjv4gbxCvE/ZMoEE3eXbY2/Ca8eHX/2NCNRSlyjgUYAI9uzOA==" saltValue="XFpGyuvkDI7zeoAt9dphaw==" spinCount="100000" sheet="1" objects="1" scenarios="1"/>
  <conditionalFormatting sqref="A6:A16">
    <cfRule type="expression" dxfId="423" priority="21" stopIfTrue="1">
      <formula>MOD(ROW(),2)=0</formula>
    </cfRule>
    <cfRule type="expression" dxfId="422" priority="22" stopIfTrue="1">
      <formula>MOD(ROW(),2)&lt;&gt;0</formula>
    </cfRule>
  </conditionalFormatting>
  <conditionalFormatting sqref="B6:C16 C17:C21">
    <cfRule type="expression" dxfId="421" priority="23" stopIfTrue="1">
      <formula>MOD(ROW(),2)=0</formula>
    </cfRule>
    <cfRule type="expression" dxfId="420" priority="24" stopIfTrue="1">
      <formula>MOD(ROW(),2)&lt;&gt;0</formula>
    </cfRule>
  </conditionalFormatting>
  <conditionalFormatting sqref="A17:A20">
    <cfRule type="expression" dxfId="419" priority="13" stopIfTrue="1">
      <formula>MOD(ROW(),2)=0</formula>
    </cfRule>
    <cfRule type="expression" dxfId="418" priority="14" stopIfTrue="1">
      <formula>MOD(ROW(),2)&lt;&gt;0</formula>
    </cfRule>
  </conditionalFormatting>
  <conditionalFormatting sqref="B17:B21">
    <cfRule type="expression" dxfId="417" priority="15" stopIfTrue="1">
      <formula>MOD(ROW(),2)=0</formula>
    </cfRule>
    <cfRule type="expression" dxfId="416" priority="16" stopIfTrue="1">
      <formula>MOD(ROW(),2)&lt;&gt;0</formula>
    </cfRule>
  </conditionalFormatting>
  <conditionalFormatting sqref="A26:A46">
    <cfRule type="expression" dxfId="415" priority="7" stopIfTrue="1">
      <formula>MOD(ROW(),2)=0</formula>
    </cfRule>
    <cfRule type="expression" dxfId="414" priority="8" stopIfTrue="1">
      <formula>MOD(ROW(),2)&lt;&gt;0</formula>
    </cfRule>
  </conditionalFormatting>
  <conditionalFormatting sqref="B26:C46">
    <cfRule type="expression" dxfId="413" priority="9" stopIfTrue="1">
      <formula>MOD(ROW(),2)=0</formula>
    </cfRule>
    <cfRule type="expression" dxfId="412" priority="10" stopIfTrue="1">
      <formula>MOD(ROW(),2)&lt;&gt;0</formula>
    </cfRule>
  </conditionalFormatting>
  <conditionalFormatting sqref="A21">
    <cfRule type="expression" dxfId="411" priority="3" stopIfTrue="1">
      <formula>MOD(ROW(),2)=0</formula>
    </cfRule>
    <cfRule type="expression" dxfId="41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101"/>
  <dimension ref="A1:I101"/>
  <sheetViews>
    <sheetView showGridLines="0" zoomScale="85" zoomScaleNormal="85" workbookViewId="0">
      <selection activeCell="B22" sqref="B22"/>
    </sheetView>
  </sheetViews>
  <sheetFormatPr defaultColWidth="10" defaultRowHeight="13.2" x14ac:dyDescent="0.25"/>
  <cols>
    <col min="1" max="1" width="31.88671875" style="27" customWidth="1"/>
    <col min="2" max="2" width="47.109375" style="27" customWidth="1"/>
    <col min="3" max="3" width="10.109375" style="27" customWidth="1"/>
    <col min="4" max="4" width="10" style="27" customWidth="1"/>
    <col min="5"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Fire_S - Consolidated Factor Spreadsheet</v>
      </c>
      <c r="B2" s="43"/>
      <c r="C2" s="43"/>
      <c r="D2" s="43"/>
      <c r="E2" s="43"/>
      <c r="F2" s="43"/>
      <c r="G2" s="43"/>
      <c r="H2" s="43"/>
      <c r="I2" s="43"/>
    </row>
    <row r="3" spans="1:9" ht="15.6" x14ac:dyDescent="0.3">
      <c r="A3" s="44" t="str">
        <f>TABLE_FACTOR_TYPE&amp;" - x-"&amp;TABLE_SERIES_NUMBER</f>
        <v>Triv Comm - x-504</v>
      </c>
      <c r="B3" s="43"/>
      <c r="C3" s="43"/>
      <c r="D3" s="43"/>
      <c r="E3" s="43"/>
      <c r="F3" s="43"/>
      <c r="G3" s="43"/>
      <c r="H3" s="43"/>
      <c r="I3" s="43"/>
    </row>
    <row r="4" spans="1:9" x14ac:dyDescent="0.25">
      <c r="A4" s="45"/>
    </row>
    <row r="6" spans="1:9" x14ac:dyDescent="0.25">
      <c r="A6" s="77" t="s">
        <v>573</v>
      </c>
      <c r="B6" s="79" t="s">
        <v>574</v>
      </c>
    </row>
    <row r="7" spans="1:9" x14ac:dyDescent="0.25">
      <c r="A7" s="78" t="s">
        <v>575</v>
      </c>
      <c r="B7" s="80" t="s">
        <v>82</v>
      </c>
    </row>
    <row r="8" spans="1:9" x14ac:dyDescent="0.25">
      <c r="A8" s="78" t="s">
        <v>285</v>
      </c>
      <c r="B8" s="80">
        <v>2015</v>
      </c>
    </row>
    <row r="9" spans="1:9" x14ac:dyDescent="0.25">
      <c r="A9" s="78" t="s">
        <v>286</v>
      </c>
      <c r="B9" s="80" t="s">
        <v>482</v>
      </c>
    </row>
    <row r="10" spans="1:9" ht="26.4" x14ac:dyDescent="0.25">
      <c r="A10" s="78" t="s">
        <v>6</v>
      </c>
      <c r="B10" s="80" t="s">
        <v>494</v>
      </c>
    </row>
    <row r="11" spans="1:9" x14ac:dyDescent="0.25">
      <c r="A11" s="78" t="s">
        <v>287</v>
      </c>
      <c r="B11" s="80" t="s">
        <v>422</v>
      </c>
    </row>
    <row r="12" spans="1:9" x14ac:dyDescent="0.25">
      <c r="A12" s="78" t="s">
        <v>288</v>
      </c>
      <c r="B12" s="80" t="s">
        <v>484</v>
      </c>
    </row>
    <row r="13" spans="1:9" hidden="1" x14ac:dyDescent="0.25">
      <c r="A13" s="78" t="s">
        <v>582</v>
      </c>
      <c r="B13" s="80">
        <v>0</v>
      </c>
    </row>
    <row r="14" spans="1:9" hidden="1" x14ac:dyDescent="0.25">
      <c r="A14" s="78" t="s">
        <v>290</v>
      </c>
      <c r="B14" s="80">
        <v>504</v>
      </c>
    </row>
    <row r="15" spans="1:9" x14ac:dyDescent="0.25">
      <c r="A15" s="78" t="s">
        <v>585</v>
      </c>
      <c r="B15" s="80" t="s">
        <v>495</v>
      </c>
    </row>
    <row r="16" spans="1:9" x14ac:dyDescent="0.25">
      <c r="A16" s="78" t="s">
        <v>292</v>
      </c>
      <c r="B16" s="80" t="s">
        <v>490</v>
      </c>
    </row>
    <row r="17" spans="1:2" ht="52.8" x14ac:dyDescent="0.25">
      <c r="A17" s="78" t="s">
        <v>657</v>
      </c>
      <c r="B17" s="80" t="s">
        <v>493</v>
      </c>
    </row>
    <row r="18" spans="1:2" x14ac:dyDescent="0.25">
      <c r="A18" s="78" t="s">
        <v>589</v>
      </c>
      <c r="B18" s="87">
        <v>45135</v>
      </c>
    </row>
    <row r="19" spans="1:2" x14ac:dyDescent="0.25">
      <c r="A19" s="78" t="s">
        <v>295</v>
      </c>
      <c r="B19" s="87">
        <v>45135</v>
      </c>
    </row>
    <row r="20" spans="1:2" x14ac:dyDescent="0.25">
      <c r="A20" s="78" t="s">
        <v>297</v>
      </c>
      <c r="B20" s="80" t="s">
        <v>310</v>
      </c>
    </row>
    <row r="21" spans="1:2" x14ac:dyDescent="0.25">
      <c r="A21" s="168" t="s">
        <v>658</v>
      </c>
      <c r="B21" s="80" t="s">
        <v>309</v>
      </c>
    </row>
    <row r="23" spans="1:2" x14ac:dyDescent="0.25">
      <c r="B23" s="95" t="str">
        <f>HYPERLINK("#'Factor List'!A1","Back to Factor List")</f>
        <v>Back to Factor List</v>
      </c>
    </row>
    <row r="24" spans="1:2" x14ac:dyDescent="0.25">
      <c r="B24" s="95" t="str">
        <f>HYPERLINK("#'Assumptions'!A1","Assumptions")</f>
        <v>Assumptions</v>
      </c>
    </row>
    <row r="26" spans="1:2" x14ac:dyDescent="0.25">
      <c r="A26" s="91" t="s">
        <v>659</v>
      </c>
      <c r="B26" s="91" t="s">
        <v>713</v>
      </c>
    </row>
    <row r="27" spans="1:2" x14ac:dyDescent="0.25">
      <c r="A27" s="92">
        <v>25</v>
      </c>
      <c r="B27" s="94">
        <v>37.994999999999997</v>
      </c>
    </row>
    <row r="28" spans="1:2" x14ac:dyDescent="0.25">
      <c r="A28" s="92">
        <v>26</v>
      </c>
      <c r="B28" s="94">
        <v>37.603000000000002</v>
      </c>
    </row>
    <row r="29" spans="1:2" x14ac:dyDescent="0.25">
      <c r="A29" s="92">
        <v>27</v>
      </c>
      <c r="B29" s="94">
        <v>37.204999999999998</v>
      </c>
    </row>
    <row r="30" spans="1:2" x14ac:dyDescent="0.25">
      <c r="A30" s="92">
        <v>28</v>
      </c>
      <c r="B30" s="94">
        <v>36.801000000000002</v>
      </c>
    </row>
    <row r="31" spans="1:2" x14ac:dyDescent="0.25">
      <c r="A31" s="92">
        <v>29</v>
      </c>
      <c r="B31" s="94">
        <v>36.39</v>
      </c>
    </row>
    <row r="32" spans="1:2" x14ac:dyDescent="0.25">
      <c r="A32" s="92">
        <v>30</v>
      </c>
      <c r="B32" s="94">
        <v>35.972000000000001</v>
      </c>
    </row>
    <row r="33" spans="1:2" x14ac:dyDescent="0.25">
      <c r="A33" s="92">
        <v>31</v>
      </c>
      <c r="B33" s="94">
        <v>35.548000000000002</v>
      </c>
    </row>
    <row r="34" spans="1:2" x14ac:dyDescent="0.25">
      <c r="A34" s="92">
        <v>32</v>
      </c>
      <c r="B34" s="94">
        <v>35.116999999999997</v>
      </c>
    </row>
    <row r="35" spans="1:2" x14ac:dyDescent="0.25">
      <c r="A35" s="92">
        <v>33</v>
      </c>
      <c r="B35" s="94">
        <v>34.68</v>
      </c>
    </row>
    <row r="36" spans="1:2" x14ac:dyDescent="0.25">
      <c r="A36" s="92">
        <v>34</v>
      </c>
      <c r="B36" s="94">
        <v>34.235999999999997</v>
      </c>
    </row>
    <row r="37" spans="1:2" x14ac:dyDescent="0.25">
      <c r="A37" s="92">
        <v>35</v>
      </c>
      <c r="B37" s="94">
        <v>33.786000000000001</v>
      </c>
    </row>
    <row r="38" spans="1:2" x14ac:dyDescent="0.25">
      <c r="A38" s="92">
        <v>36</v>
      </c>
      <c r="B38" s="94">
        <v>33.33</v>
      </c>
    </row>
    <row r="39" spans="1:2" x14ac:dyDescent="0.25">
      <c r="A39" s="92">
        <v>37</v>
      </c>
      <c r="B39" s="94">
        <v>32.866999999999997</v>
      </c>
    </row>
    <row r="40" spans="1:2" x14ac:dyDescent="0.25">
      <c r="A40" s="92">
        <v>38</v>
      </c>
      <c r="B40" s="94">
        <v>32.398000000000003</v>
      </c>
    </row>
    <row r="41" spans="1:2" x14ac:dyDescent="0.25">
      <c r="A41" s="92">
        <v>39</v>
      </c>
      <c r="B41" s="94">
        <v>31.922999999999998</v>
      </c>
    </row>
    <row r="42" spans="1:2" x14ac:dyDescent="0.25">
      <c r="A42" s="92">
        <v>40</v>
      </c>
      <c r="B42" s="94">
        <v>31.440999999999999</v>
      </c>
    </row>
    <row r="43" spans="1:2" x14ac:dyDescent="0.25">
      <c r="A43" s="92">
        <v>41</v>
      </c>
      <c r="B43" s="94">
        <v>30.954000000000001</v>
      </c>
    </row>
    <row r="44" spans="1:2" x14ac:dyDescent="0.25">
      <c r="A44" s="92">
        <v>42</v>
      </c>
      <c r="B44" s="94">
        <v>30.460999999999999</v>
      </c>
    </row>
    <row r="45" spans="1:2" x14ac:dyDescent="0.25">
      <c r="A45" s="92">
        <v>43</v>
      </c>
      <c r="B45" s="94">
        <v>29.962</v>
      </c>
    </row>
    <row r="46" spans="1:2" x14ac:dyDescent="0.25">
      <c r="A46" s="92">
        <v>44</v>
      </c>
      <c r="B46" s="94">
        <v>29.457999999999998</v>
      </c>
    </row>
    <row r="47" spans="1:2" x14ac:dyDescent="0.25">
      <c r="A47" s="92">
        <v>45</v>
      </c>
      <c r="B47" s="94">
        <v>28.95</v>
      </c>
    </row>
    <row r="48" spans="1:2" x14ac:dyDescent="0.25">
      <c r="A48" s="92">
        <v>46</v>
      </c>
      <c r="B48" s="94">
        <v>28.437999999999999</v>
      </c>
    </row>
    <row r="49" spans="1:2" x14ac:dyDescent="0.25">
      <c r="A49" s="92">
        <v>47</v>
      </c>
      <c r="B49" s="94">
        <v>27.922000000000001</v>
      </c>
    </row>
    <row r="50" spans="1:2" x14ac:dyDescent="0.25">
      <c r="A50" s="92">
        <v>48</v>
      </c>
      <c r="B50" s="94">
        <v>27.401</v>
      </c>
    </row>
    <row r="51" spans="1:2" x14ac:dyDescent="0.25">
      <c r="A51" s="92">
        <v>49</v>
      </c>
      <c r="B51" s="94">
        <v>26.873999999999999</v>
      </c>
    </row>
    <row r="52" spans="1:2" x14ac:dyDescent="0.25">
      <c r="A52" s="92">
        <v>50</v>
      </c>
      <c r="B52" s="94">
        <v>26.343</v>
      </c>
    </row>
    <row r="53" spans="1:2" x14ac:dyDescent="0.25">
      <c r="A53" s="92">
        <v>51</v>
      </c>
      <c r="B53" s="94">
        <v>25.805</v>
      </c>
    </row>
    <row r="54" spans="1:2" x14ac:dyDescent="0.25">
      <c r="A54" s="92">
        <v>52</v>
      </c>
      <c r="B54" s="94">
        <v>25.262</v>
      </c>
    </row>
    <row r="55" spans="1:2" x14ac:dyDescent="0.25">
      <c r="A55" s="92">
        <v>53</v>
      </c>
      <c r="B55" s="94">
        <v>24.713999999999999</v>
      </c>
    </row>
    <row r="56" spans="1:2" x14ac:dyDescent="0.25">
      <c r="A56" s="92">
        <v>54</v>
      </c>
      <c r="B56" s="94">
        <v>24.158999999999999</v>
      </c>
    </row>
    <row r="57" spans="1:2" x14ac:dyDescent="0.25">
      <c r="A57" s="92">
        <v>55</v>
      </c>
      <c r="B57" s="94">
        <v>23.599</v>
      </c>
    </row>
    <row r="58" spans="1:2" x14ac:dyDescent="0.25">
      <c r="A58" s="92">
        <v>56</v>
      </c>
      <c r="B58" s="94">
        <v>23.033000000000001</v>
      </c>
    </row>
    <row r="59" spans="1:2" x14ac:dyDescent="0.25">
      <c r="A59" s="92">
        <v>57</v>
      </c>
      <c r="B59" s="94">
        <v>22.460999999999999</v>
      </c>
    </row>
    <row r="60" spans="1:2" x14ac:dyDescent="0.25">
      <c r="A60" s="92">
        <v>58</v>
      </c>
      <c r="B60" s="94">
        <v>21.884</v>
      </c>
    </row>
    <row r="61" spans="1:2" x14ac:dyDescent="0.25">
      <c r="A61" s="92">
        <v>59</v>
      </c>
      <c r="B61" s="94">
        <v>21.302</v>
      </c>
    </row>
    <row r="62" spans="1:2" x14ac:dyDescent="0.25">
      <c r="A62" s="92">
        <v>60</v>
      </c>
      <c r="B62" s="94">
        <v>20.715</v>
      </c>
    </row>
    <row r="63" spans="1:2" x14ac:dyDescent="0.25">
      <c r="A63" s="92">
        <v>61</v>
      </c>
      <c r="B63" s="94">
        <v>20.123000000000001</v>
      </c>
    </row>
    <row r="64" spans="1:2" x14ac:dyDescent="0.25">
      <c r="A64" s="92">
        <v>62</v>
      </c>
      <c r="B64" s="94">
        <v>19.527000000000001</v>
      </c>
    </row>
    <row r="65" spans="1:2" x14ac:dyDescent="0.25">
      <c r="A65" s="92">
        <v>63</v>
      </c>
      <c r="B65" s="94">
        <v>18.925999999999998</v>
      </c>
    </row>
    <row r="66" spans="1:2" x14ac:dyDescent="0.25">
      <c r="A66" s="92">
        <v>64</v>
      </c>
      <c r="B66" s="94">
        <v>18.321999999999999</v>
      </c>
    </row>
    <row r="67" spans="1:2" x14ac:dyDescent="0.25">
      <c r="A67" s="92">
        <v>65</v>
      </c>
      <c r="B67" s="94">
        <v>17.715</v>
      </c>
    </row>
    <row r="68" spans="1:2" x14ac:dyDescent="0.25">
      <c r="A68" s="92">
        <v>66</v>
      </c>
      <c r="B68" s="94">
        <v>17.105</v>
      </c>
    </row>
    <row r="69" spans="1:2" x14ac:dyDescent="0.25">
      <c r="A69" s="92">
        <v>67</v>
      </c>
      <c r="B69" s="94">
        <v>16.492000000000001</v>
      </c>
    </row>
    <row r="70" spans="1:2" x14ac:dyDescent="0.25">
      <c r="A70" s="92">
        <v>68</v>
      </c>
      <c r="B70" s="94">
        <v>15.877000000000001</v>
      </c>
    </row>
    <row r="71" spans="1:2" x14ac:dyDescent="0.25">
      <c r="A71" s="92">
        <v>69</v>
      </c>
      <c r="B71" s="94">
        <v>15.259</v>
      </c>
    </row>
    <row r="72" spans="1:2" x14ac:dyDescent="0.25">
      <c r="A72" s="92">
        <v>70</v>
      </c>
      <c r="B72" s="94">
        <v>14.638</v>
      </c>
    </row>
    <row r="73" spans="1:2" x14ac:dyDescent="0.25">
      <c r="A73" s="92">
        <v>71</v>
      </c>
      <c r="B73" s="94">
        <v>14.016</v>
      </c>
    </row>
    <row r="74" spans="1:2" x14ac:dyDescent="0.25">
      <c r="A74" s="92">
        <v>72</v>
      </c>
      <c r="B74" s="94">
        <v>13.398999999999999</v>
      </c>
    </row>
    <row r="75" spans="1:2" x14ac:dyDescent="0.25">
      <c r="A75" s="92">
        <v>73</v>
      </c>
      <c r="B75" s="94">
        <v>12.784000000000001</v>
      </c>
    </row>
    <row r="76" spans="1:2" x14ac:dyDescent="0.25">
      <c r="A76" s="92">
        <v>74</v>
      </c>
      <c r="B76" s="94">
        <v>12.170999999999999</v>
      </c>
    </row>
    <row r="77" spans="1:2" x14ac:dyDescent="0.25">
      <c r="A77" s="92">
        <v>75</v>
      </c>
      <c r="B77" s="94">
        <v>11.561999999999999</v>
      </c>
    </row>
    <row r="78" spans="1:2" x14ac:dyDescent="0.25">
      <c r="A78" s="92">
        <v>76</v>
      </c>
      <c r="B78" s="94">
        <v>10.958</v>
      </c>
    </row>
    <row r="79" spans="1:2" x14ac:dyDescent="0.25">
      <c r="A79" s="92">
        <v>77</v>
      </c>
      <c r="B79" s="94">
        <v>10.362</v>
      </c>
    </row>
    <row r="80" spans="1:2" x14ac:dyDescent="0.25">
      <c r="A80" s="92">
        <v>78</v>
      </c>
      <c r="B80" s="94">
        <v>9.7739999999999991</v>
      </c>
    </row>
    <row r="81" spans="1:2" x14ac:dyDescent="0.25">
      <c r="A81" s="92">
        <v>79</v>
      </c>
      <c r="B81" s="94">
        <v>9.1969999999999992</v>
      </c>
    </row>
    <row r="82" spans="1:2" x14ac:dyDescent="0.25">
      <c r="A82" s="92">
        <v>80</v>
      </c>
      <c r="B82" s="94">
        <v>8.6319999999999997</v>
      </c>
    </row>
    <row r="83" spans="1:2" x14ac:dyDescent="0.25">
      <c r="A83" s="92">
        <v>81</v>
      </c>
      <c r="B83" s="94">
        <v>8.08</v>
      </c>
    </row>
    <row r="84" spans="1:2" x14ac:dyDescent="0.25">
      <c r="A84" s="92">
        <v>82</v>
      </c>
      <c r="B84" s="94">
        <v>7.5439999999999996</v>
      </c>
    </row>
    <row r="85" spans="1:2" x14ac:dyDescent="0.25">
      <c r="A85" s="92">
        <v>83</v>
      </c>
      <c r="B85" s="94">
        <v>7.0229999999999997</v>
      </c>
    </row>
    <row r="86" spans="1:2" x14ac:dyDescent="0.25">
      <c r="A86" s="92">
        <v>84</v>
      </c>
      <c r="B86" s="94">
        <v>6.5190000000000001</v>
      </c>
    </row>
    <row r="87" spans="1:2" x14ac:dyDescent="0.25">
      <c r="A87" s="92">
        <v>85</v>
      </c>
      <c r="B87" s="94">
        <v>6.0330000000000004</v>
      </c>
    </row>
    <row r="88" spans="1:2" x14ac:dyDescent="0.25">
      <c r="A88" s="92">
        <v>86</v>
      </c>
      <c r="B88" s="94">
        <v>5.5720000000000001</v>
      </c>
    </row>
    <row r="89" spans="1:2" x14ac:dyDescent="0.25">
      <c r="A89" s="92">
        <v>87</v>
      </c>
      <c r="B89" s="94">
        <v>5.1379999999999999</v>
      </c>
    </row>
    <row r="90" spans="1:2" x14ac:dyDescent="0.25">
      <c r="A90" s="92">
        <v>88</v>
      </c>
      <c r="B90" s="94">
        <v>4.7309999999999999</v>
      </c>
    </row>
    <row r="91" spans="1:2" x14ac:dyDescent="0.25">
      <c r="A91" s="92">
        <v>89</v>
      </c>
      <c r="B91" s="94">
        <v>4.3499999999999996</v>
      </c>
    </row>
    <row r="92" spans="1:2" x14ac:dyDescent="0.25">
      <c r="A92" s="92">
        <v>90</v>
      </c>
      <c r="B92" s="94">
        <v>3.996</v>
      </c>
    </row>
    <row r="93" spans="1:2" x14ac:dyDescent="0.25">
      <c r="A93" s="92">
        <v>91</v>
      </c>
      <c r="B93" s="94">
        <v>3.669</v>
      </c>
    </row>
    <row r="94" spans="1:2" x14ac:dyDescent="0.25">
      <c r="A94" s="92">
        <v>92</v>
      </c>
      <c r="B94" s="94">
        <v>3.37</v>
      </c>
    </row>
    <row r="95" spans="1:2" x14ac:dyDescent="0.25">
      <c r="A95" s="92">
        <v>93</v>
      </c>
      <c r="B95" s="94">
        <v>3.0979999999999999</v>
      </c>
    </row>
    <row r="96" spans="1:2" x14ac:dyDescent="0.25">
      <c r="A96" s="92">
        <v>94</v>
      </c>
      <c r="B96" s="94">
        <v>2.85</v>
      </c>
    </row>
    <row r="97" spans="1:2" x14ac:dyDescent="0.25">
      <c r="A97" s="92">
        <v>95</v>
      </c>
      <c r="B97" s="94">
        <v>2.6259999999999999</v>
      </c>
    </row>
    <row r="98" spans="1:2" x14ac:dyDescent="0.25">
      <c r="A98" s="92">
        <v>96</v>
      </c>
      <c r="B98" s="94">
        <v>2.427</v>
      </c>
    </row>
    <row r="99" spans="1:2" x14ac:dyDescent="0.25">
      <c r="A99" s="92">
        <v>97</v>
      </c>
      <c r="B99" s="94">
        <v>2.2490000000000001</v>
      </c>
    </row>
    <row r="100" spans="1:2" x14ac:dyDescent="0.25">
      <c r="A100" s="92">
        <v>98</v>
      </c>
      <c r="B100" s="94">
        <v>2.0950000000000002</v>
      </c>
    </row>
    <row r="101" spans="1:2" x14ac:dyDescent="0.25">
      <c r="A101" s="92">
        <v>99</v>
      </c>
      <c r="B101" s="94">
        <v>1.9730000000000001</v>
      </c>
    </row>
  </sheetData>
  <sheetProtection algorithmName="SHA-512" hashValue="tPgGA049izkYuMursutrOBxSofkdtU9cqZw24dtf8DODo98U+o1YkJ4nT8pou2Byh080Y0uiMF0pKjvwQwHIgg==" saltValue="tYi3v0TSHYmd0qRPCf/KSg==" spinCount="100000" sheet="1" objects="1" scenarios="1"/>
  <conditionalFormatting sqref="A6:A16">
    <cfRule type="expression" dxfId="409" priority="19" stopIfTrue="1">
      <formula>MOD(ROW(),2)=0</formula>
    </cfRule>
    <cfRule type="expression" dxfId="408" priority="20" stopIfTrue="1">
      <formula>MOD(ROW(),2)&lt;&gt;0</formula>
    </cfRule>
  </conditionalFormatting>
  <conditionalFormatting sqref="B6:B16">
    <cfRule type="expression" dxfId="407" priority="21" stopIfTrue="1">
      <formula>MOD(ROW(),2)=0</formula>
    </cfRule>
    <cfRule type="expression" dxfId="406" priority="22" stopIfTrue="1">
      <formula>MOD(ROW(),2)&lt;&gt;0</formula>
    </cfRule>
  </conditionalFormatting>
  <conditionalFormatting sqref="A17:A20">
    <cfRule type="expression" dxfId="405" priority="11" stopIfTrue="1">
      <formula>MOD(ROW(),2)=0</formula>
    </cfRule>
    <cfRule type="expression" dxfId="404" priority="12" stopIfTrue="1">
      <formula>MOD(ROW(),2)&lt;&gt;0</formula>
    </cfRule>
  </conditionalFormatting>
  <conditionalFormatting sqref="B17:B21">
    <cfRule type="expression" dxfId="403" priority="13" stopIfTrue="1">
      <formula>MOD(ROW(),2)=0</formula>
    </cfRule>
    <cfRule type="expression" dxfId="402" priority="14" stopIfTrue="1">
      <formula>MOD(ROW(),2)&lt;&gt;0</formula>
    </cfRule>
  </conditionalFormatting>
  <conditionalFormatting sqref="A26:A101">
    <cfRule type="expression" dxfId="401" priority="7" stopIfTrue="1">
      <formula>MOD(ROW(),2)=0</formula>
    </cfRule>
    <cfRule type="expression" dxfId="400" priority="8" stopIfTrue="1">
      <formula>MOD(ROW(),2)&lt;&gt;0</formula>
    </cfRule>
  </conditionalFormatting>
  <conditionalFormatting sqref="B26:B101">
    <cfRule type="expression" dxfId="399" priority="9" stopIfTrue="1">
      <formula>MOD(ROW(),2)=0</formula>
    </cfRule>
    <cfRule type="expression" dxfId="398" priority="10" stopIfTrue="1">
      <formula>MOD(ROW(),2)&lt;&gt;0</formula>
    </cfRule>
  </conditionalFormatting>
  <conditionalFormatting sqref="A21">
    <cfRule type="expression" dxfId="397" priority="3" stopIfTrue="1">
      <formula>MOD(ROW(),2)=0</formula>
    </cfRule>
    <cfRule type="expression" dxfId="39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0D080-94FD-49F5-B7A6-AF427347AD40}">
  <sheetPr codeName="Sheet102"/>
  <dimension ref="A1:M53"/>
  <sheetViews>
    <sheetView showGridLines="0" topLeftCell="BB1" zoomScale="85" zoomScaleNormal="85" workbookViewId="0">
      <selection activeCell="A26" sqref="A26:XFD28"/>
    </sheetView>
  </sheetViews>
  <sheetFormatPr defaultColWidth="10" defaultRowHeight="13.2" x14ac:dyDescent="0.25"/>
  <cols>
    <col min="1" max="1" width="31.88671875" style="27" customWidth="1"/>
    <col min="2" max="2" width="47.109375" style="27" customWidth="1"/>
    <col min="3" max="3" width="10.109375" style="27" customWidth="1"/>
    <col min="4" max="4" width="10" style="27" customWidth="1"/>
    <col min="5" max="16384" width="10" style="27"/>
  </cols>
  <sheetData>
    <row r="1" spans="1:13" ht="21" x14ac:dyDescent="0.4">
      <c r="A1" s="40" t="s">
        <v>0</v>
      </c>
      <c r="B1" s="41"/>
      <c r="C1" s="41"/>
      <c r="D1" s="41"/>
      <c r="E1" s="41"/>
      <c r="F1" s="41"/>
      <c r="G1" s="41"/>
      <c r="H1" s="41"/>
      <c r="I1" s="41"/>
    </row>
    <row r="2" spans="1:13" ht="15.6" x14ac:dyDescent="0.3">
      <c r="A2" s="42" t="str">
        <f>IF(title="&gt; Enter workbook title here","Enter workbook title in Cover sheet",title)</f>
        <v>Fire_S - Consolidated Factor Spreadsheet</v>
      </c>
      <c r="B2" s="43"/>
      <c r="C2" s="43"/>
      <c r="D2" s="43"/>
      <c r="E2" s="43"/>
      <c r="F2" s="43"/>
      <c r="G2" s="43"/>
      <c r="H2" s="43"/>
      <c r="I2" s="43"/>
    </row>
    <row r="3" spans="1:13" ht="15.6" x14ac:dyDescent="0.3">
      <c r="A3" s="44" t="str">
        <f>TABLE_FACTOR_TYPE&amp;" - x-"&amp;TABLE_SERIES_NUMBER</f>
        <v>Commutation - x-505</v>
      </c>
      <c r="B3" s="43"/>
      <c r="C3" s="43"/>
      <c r="D3" s="43"/>
      <c r="E3" s="43"/>
      <c r="F3" s="43"/>
      <c r="G3" s="43"/>
      <c r="H3" s="43"/>
      <c r="I3" s="43"/>
    </row>
    <row r="4" spans="1:13" x14ac:dyDescent="0.25">
      <c r="A4" s="45"/>
    </row>
    <row r="6" spans="1:13" x14ac:dyDescent="0.25">
      <c r="A6" s="77" t="s">
        <v>573</v>
      </c>
      <c r="B6" s="79" t="s">
        <v>574</v>
      </c>
      <c r="C6" s="79"/>
      <c r="D6" s="79"/>
      <c r="E6" s="79"/>
      <c r="F6" s="79"/>
      <c r="G6" s="79"/>
      <c r="H6" s="79"/>
      <c r="I6" s="79"/>
      <c r="J6" s="79"/>
      <c r="K6" s="79"/>
      <c r="L6" s="79"/>
      <c r="M6" s="79"/>
    </row>
    <row r="7" spans="1:13" x14ac:dyDescent="0.25">
      <c r="A7" s="78" t="s">
        <v>575</v>
      </c>
      <c r="B7" s="85" t="s">
        <v>82</v>
      </c>
      <c r="C7" s="85"/>
      <c r="D7" s="85"/>
      <c r="E7" s="85"/>
      <c r="F7" s="85"/>
      <c r="G7" s="85"/>
      <c r="H7" s="85"/>
      <c r="I7" s="85"/>
      <c r="J7" s="85"/>
      <c r="K7" s="85"/>
      <c r="L7" s="85"/>
      <c r="M7" s="85"/>
    </row>
    <row r="8" spans="1:13" x14ac:dyDescent="0.25">
      <c r="A8" s="78" t="s">
        <v>285</v>
      </c>
      <c r="B8" s="85">
        <v>1992</v>
      </c>
      <c r="C8" s="85"/>
      <c r="D8" s="85"/>
      <c r="E8" s="85"/>
      <c r="F8" s="85"/>
      <c r="G8" s="85"/>
      <c r="H8" s="85"/>
      <c r="I8" s="85"/>
      <c r="J8" s="85"/>
      <c r="K8" s="85"/>
      <c r="L8" s="85"/>
      <c r="M8" s="85"/>
    </row>
    <row r="9" spans="1:13" x14ac:dyDescent="0.25">
      <c r="A9" s="78" t="s">
        <v>286</v>
      </c>
      <c r="B9" s="85" t="s">
        <v>496</v>
      </c>
      <c r="C9" s="85"/>
      <c r="D9" s="85"/>
      <c r="E9" s="85"/>
      <c r="F9" s="85"/>
      <c r="G9" s="85"/>
      <c r="H9" s="85"/>
      <c r="I9" s="85"/>
      <c r="J9" s="85"/>
      <c r="K9" s="85"/>
      <c r="L9" s="85"/>
      <c r="M9" s="85"/>
    </row>
    <row r="10" spans="1:13" ht="12.75" customHeight="1" x14ac:dyDescent="0.25">
      <c r="A10" s="78" t="s">
        <v>6</v>
      </c>
      <c r="B10" s="85" t="s">
        <v>497</v>
      </c>
      <c r="C10" s="85"/>
      <c r="D10" s="85"/>
      <c r="E10" s="85"/>
      <c r="F10" s="85"/>
      <c r="G10" s="85"/>
      <c r="H10" s="85"/>
      <c r="I10" s="85"/>
      <c r="J10" s="85"/>
      <c r="K10" s="85"/>
      <c r="L10" s="85"/>
      <c r="M10" s="85"/>
    </row>
    <row r="11" spans="1:13" x14ac:dyDescent="0.25">
      <c r="A11" s="78" t="s">
        <v>287</v>
      </c>
      <c r="B11" s="85" t="s">
        <v>422</v>
      </c>
      <c r="C11" s="85"/>
      <c r="D11" s="85"/>
      <c r="E11" s="85"/>
      <c r="F11" s="85"/>
      <c r="G11" s="85"/>
      <c r="H11" s="85"/>
      <c r="I11" s="85"/>
      <c r="J11" s="85"/>
      <c r="K11" s="85"/>
      <c r="L11" s="85"/>
      <c r="M11" s="85"/>
    </row>
    <row r="12" spans="1:13" ht="12.6" customHeight="1" x14ac:dyDescent="0.25">
      <c r="A12" s="78" t="s">
        <v>288</v>
      </c>
      <c r="B12" s="85" t="s">
        <v>498</v>
      </c>
      <c r="C12" s="85"/>
      <c r="D12" s="85"/>
      <c r="E12" s="85"/>
      <c r="F12" s="85"/>
      <c r="G12" s="85"/>
      <c r="H12" s="85"/>
      <c r="I12" s="85"/>
      <c r="J12" s="85"/>
      <c r="K12" s="85"/>
      <c r="L12" s="85"/>
      <c r="M12" s="85"/>
    </row>
    <row r="13" spans="1:13" ht="12.6" hidden="1" customHeight="1" x14ac:dyDescent="0.25">
      <c r="A13" s="78" t="s">
        <v>582</v>
      </c>
      <c r="B13" s="85">
        <v>0</v>
      </c>
      <c r="C13" s="85"/>
      <c r="D13" s="85"/>
      <c r="E13" s="85"/>
      <c r="F13" s="85"/>
      <c r="G13" s="85"/>
      <c r="H13" s="85"/>
      <c r="I13" s="85"/>
      <c r="J13" s="85"/>
      <c r="K13" s="85"/>
      <c r="L13" s="85"/>
      <c r="M13" s="85"/>
    </row>
    <row r="14" spans="1:13" ht="12.6" hidden="1" customHeight="1" x14ac:dyDescent="0.25">
      <c r="A14" s="78" t="s">
        <v>290</v>
      </c>
      <c r="B14" s="85">
        <v>505</v>
      </c>
      <c r="C14" s="85"/>
      <c r="D14" s="85"/>
      <c r="E14" s="85"/>
      <c r="F14" s="85"/>
      <c r="G14" s="85"/>
      <c r="H14" s="85"/>
      <c r="I14" s="85"/>
      <c r="J14" s="85"/>
      <c r="K14" s="85"/>
      <c r="L14" s="85"/>
      <c r="M14" s="85"/>
    </row>
    <row r="15" spans="1:13" x14ac:dyDescent="0.25">
      <c r="A15" s="78" t="s">
        <v>585</v>
      </c>
      <c r="B15" s="85" t="s">
        <v>499</v>
      </c>
      <c r="C15" s="85"/>
      <c r="D15" s="85"/>
      <c r="E15" s="85"/>
      <c r="F15" s="85"/>
      <c r="G15" s="85"/>
      <c r="H15" s="85"/>
      <c r="I15" s="85"/>
      <c r="J15" s="85"/>
      <c r="K15" s="85"/>
      <c r="L15" s="85"/>
      <c r="M15" s="85"/>
    </row>
    <row r="16" spans="1:13" x14ac:dyDescent="0.25">
      <c r="A16" s="78" t="s">
        <v>292</v>
      </c>
      <c r="B16" s="85" t="s">
        <v>486</v>
      </c>
      <c r="C16" s="85"/>
      <c r="D16" s="85"/>
      <c r="E16" s="85"/>
      <c r="F16" s="85"/>
      <c r="G16" s="85"/>
      <c r="H16" s="85"/>
      <c r="I16" s="85"/>
      <c r="J16" s="85"/>
      <c r="K16" s="85"/>
      <c r="L16" s="85"/>
      <c r="M16" s="85"/>
    </row>
    <row r="17" spans="1:13" ht="41.1" customHeight="1" x14ac:dyDescent="0.25">
      <c r="A17" s="78" t="s">
        <v>657</v>
      </c>
      <c r="B17" s="85" t="s">
        <v>500</v>
      </c>
      <c r="C17" s="85"/>
      <c r="D17" s="85"/>
      <c r="E17" s="85"/>
      <c r="F17" s="85"/>
      <c r="G17" s="85"/>
      <c r="H17" s="85"/>
      <c r="I17" s="85"/>
      <c r="J17" s="85"/>
      <c r="K17" s="85"/>
      <c r="L17" s="85"/>
      <c r="M17" s="85"/>
    </row>
    <row r="18" spans="1:13" x14ac:dyDescent="0.25">
      <c r="A18" s="78" t="s">
        <v>589</v>
      </c>
      <c r="B18" s="86">
        <v>45019</v>
      </c>
      <c r="C18" s="86"/>
      <c r="D18" s="86"/>
      <c r="E18" s="86"/>
      <c r="F18" s="86"/>
      <c r="G18" s="86"/>
      <c r="H18" s="86"/>
      <c r="I18" s="86"/>
      <c r="J18" s="86"/>
      <c r="K18" s="86"/>
      <c r="L18" s="86"/>
      <c r="M18" s="86"/>
    </row>
    <row r="19" spans="1:13" ht="12.75" customHeight="1" x14ac:dyDescent="0.25">
      <c r="A19" s="78" t="s">
        <v>295</v>
      </c>
      <c r="B19" s="86">
        <v>45019</v>
      </c>
      <c r="C19" s="86"/>
      <c r="D19" s="86"/>
      <c r="E19" s="86"/>
      <c r="F19" s="86"/>
      <c r="G19" s="86"/>
      <c r="H19" s="86"/>
      <c r="I19" s="86"/>
      <c r="J19" s="86"/>
      <c r="K19" s="86"/>
      <c r="L19" s="86"/>
      <c r="M19" s="86"/>
    </row>
    <row r="20" spans="1:13" x14ac:dyDescent="0.25">
      <c r="A20" s="78" t="s">
        <v>297</v>
      </c>
      <c r="B20" s="85" t="s">
        <v>310</v>
      </c>
      <c r="C20" s="85"/>
      <c r="D20" s="85"/>
      <c r="E20" s="85"/>
      <c r="F20" s="85"/>
      <c r="G20" s="85"/>
      <c r="H20" s="85"/>
      <c r="I20" s="85"/>
      <c r="J20" s="85"/>
      <c r="K20" s="85"/>
      <c r="L20" s="85"/>
      <c r="M20" s="85"/>
    </row>
    <row r="21" spans="1:13" x14ac:dyDescent="0.25">
      <c r="A21" s="168" t="s">
        <v>658</v>
      </c>
      <c r="B21" s="85" t="s">
        <v>309</v>
      </c>
      <c r="C21" s="85"/>
      <c r="D21" s="85"/>
      <c r="E21" s="85"/>
      <c r="F21" s="85"/>
      <c r="G21" s="85"/>
      <c r="H21" s="85"/>
      <c r="I21" s="85"/>
      <c r="J21" s="85"/>
      <c r="K21" s="85"/>
      <c r="L21" s="85"/>
      <c r="M21" s="85"/>
    </row>
    <row r="23" spans="1:13" x14ac:dyDescent="0.25">
      <c r="B23" s="95" t="str">
        <f>HYPERLINK("#'Factor List'!A1","Back to Factor List")</f>
        <v>Back to Factor List</v>
      </c>
    </row>
    <row r="24" spans="1:13" x14ac:dyDescent="0.25">
      <c r="B24" s="95" t="str">
        <f>HYPERLINK("#'Assumptions'!A1","Assumptions")</f>
        <v>Assumptions</v>
      </c>
    </row>
    <row r="25" spans="1:13" x14ac:dyDescent="0.25">
      <c r="B25" s="95"/>
    </row>
    <row r="26" spans="1:13" x14ac:dyDescent="0.25">
      <c r="A26" s="105" t="s">
        <v>703</v>
      </c>
      <c r="B26" s="106">
        <v>0</v>
      </c>
      <c r="C26" s="106">
        <v>1</v>
      </c>
      <c r="D26" s="106">
        <v>2</v>
      </c>
      <c r="E26" s="106">
        <v>3</v>
      </c>
      <c r="F26" s="106">
        <v>4</v>
      </c>
      <c r="G26" s="106">
        <v>5</v>
      </c>
      <c r="H26" s="106">
        <v>6</v>
      </c>
      <c r="I26" s="106">
        <v>7</v>
      </c>
      <c r="J26" s="106">
        <v>8</v>
      </c>
      <c r="K26" s="106">
        <v>9</v>
      </c>
      <c r="L26" s="106">
        <v>10</v>
      </c>
      <c r="M26" s="106">
        <v>11</v>
      </c>
    </row>
    <row r="27" spans="1:13" x14ac:dyDescent="0.25">
      <c r="A27" s="107" t="s">
        <v>714</v>
      </c>
      <c r="B27" s="108">
        <v>26.2</v>
      </c>
      <c r="C27" s="108"/>
      <c r="D27" s="108"/>
      <c r="E27" s="108"/>
      <c r="F27" s="108"/>
      <c r="G27" s="108"/>
      <c r="H27" s="108"/>
      <c r="I27" s="108"/>
      <c r="J27" s="108"/>
      <c r="K27" s="108"/>
      <c r="L27" s="108"/>
      <c r="M27" s="108"/>
    </row>
    <row r="28" spans="1:13" x14ac:dyDescent="0.25">
      <c r="A28" s="109">
        <v>50</v>
      </c>
      <c r="B28" s="108">
        <v>26.2</v>
      </c>
      <c r="C28" s="108">
        <v>26.2</v>
      </c>
      <c r="D28" s="108">
        <v>26.1</v>
      </c>
      <c r="E28" s="108">
        <v>26.1</v>
      </c>
      <c r="F28" s="108">
        <v>26.1</v>
      </c>
      <c r="G28" s="108">
        <v>26</v>
      </c>
      <c r="H28" s="108">
        <v>26</v>
      </c>
      <c r="I28" s="108">
        <v>25.9</v>
      </c>
      <c r="J28" s="108">
        <v>25.9</v>
      </c>
      <c r="K28" s="108">
        <v>25.9</v>
      </c>
      <c r="L28" s="108">
        <v>25.8</v>
      </c>
      <c r="M28" s="108">
        <v>25.8</v>
      </c>
    </row>
    <row r="29" spans="1:13" x14ac:dyDescent="0.25">
      <c r="A29" s="109">
        <v>51</v>
      </c>
      <c r="B29" s="108">
        <v>25.7</v>
      </c>
      <c r="C29" s="108">
        <v>25.7</v>
      </c>
      <c r="D29" s="108">
        <v>25.7</v>
      </c>
      <c r="E29" s="108">
        <v>25.6</v>
      </c>
      <c r="F29" s="108">
        <v>25.6</v>
      </c>
      <c r="G29" s="108">
        <v>25.5</v>
      </c>
      <c r="H29" s="108">
        <v>25.5</v>
      </c>
      <c r="I29" s="108">
        <v>25.5</v>
      </c>
      <c r="J29" s="108">
        <v>25.4</v>
      </c>
      <c r="K29" s="108">
        <v>25.4</v>
      </c>
      <c r="L29" s="108">
        <v>25.3</v>
      </c>
      <c r="M29" s="108">
        <v>25.3</v>
      </c>
    </row>
    <row r="30" spans="1:13" x14ac:dyDescent="0.25">
      <c r="A30" s="109">
        <v>52</v>
      </c>
      <c r="B30" s="108">
        <v>25.2</v>
      </c>
      <c r="C30" s="108">
        <v>25.2</v>
      </c>
      <c r="D30" s="108">
        <v>25.2</v>
      </c>
      <c r="E30" s="108">
        <v>25.1</v>
      </c>
      <c r="F30" s="108">
        <v>25.1</v>
      </c>
      <c r="G30" s="108">
        <v>25</v>
      </c>
      <c r="H30" s="108">
        <v>25</v>
      </c>
      <c r="I30" s="108">
        <v>24.9</v>
      </c>
      <c r="J30" s="108">
        <v>24.9</v>
      </c>
      <c r="K30" s="108">
        <v>24.9</v>
      </c>
      <c r="L30" s="108">
        <v>24.8</v>
      </c>
      <c r="M30" s="108">
        <v>24.8</v>
      </c>
    </row>
    <row r="31" spans="1:13" x14ac:dyDescent="0.25">
      <c r="A31" s="109">
        <v>53</v>
      </c>
      <c r="B31" s="108">
        <v>24.7</v>
      </c>
      <c r="C31" s="108">
        <v>24.7</v>
      </c>
      <c r="D31" s="108">
        <v>24.6</v>
      </c>
      <c r="E31" s="108">
        <v>24.6</v>
      </c>
      <c r="F31" s="108">
        <v>24.5</v>
      </c>
      <c r="G31" s="108">
        <v>24.5</v>
      </c>
      <c r="H31" s="108">
        <v>24.5</v>
      </c>
      <c r="I31" s="108">
        <v>24.4</v>
      </c>
      <c r="J31" s="108">
        <v>24.4</v>
      </c>
      <c r="K31" s="108">
        <v>24.3</v>
      </c>
      <c r="L31" s="108">
        <v>24.3</v>
      </c>
      <c r="M31" s="108">
        <v>24.2</v>
      </c>
    </row>
    <row r="32" spans="1:13" x14ac:dyDescent="0.25">
      <c r="A32" s="109">
        <v>54</v>
      </c>
      <c r="B32" s="108">
        <v>24.2</v>
      </c>
      <c r="C32" s="108">
        <v>24.1</v>
      </c>
      <c r="D32" s="108">
        <v>24.1</v>
      </c>
      <c r="E32" s="108">
        <v>24</v>
      </c>
      <c r="F32" s="108">
        <v>24</v>
      </c>
      <c r="G32" s="108">
        <v>24</v>
      </c>
      <c r="H32" s="108">
        <v>23.9</v>
      </c>
      <c r="I32" s="108">
        <v>23.9</v>
      </c>
      <c r="J32" s="108">
        <v>23.8</v>
      </c>
      <c r="K32" s="108">
        <v>23.8</v>
      </c>
      <c r="L32" s="108">
        <v>23.7</v>
      </c>
      <c r="M32" s="108">
        <v>23.7</v>
      </c>
    </row>
    <row r="33" spans="1:13" x14ac:dyDescent="0.25">
      <c r="A33" s="109">
        <v>55</v>
      </c>
      <c r="B33" s="108">
        <v>23.6</v>
      </c>
      <c r="C33" s="108">
        <v>23.6</v>
      </c>
      <c r="D33" s="108">
        <v>23.5</v>
      </c>
      <c r="E33" s="108">
        <v>23.5</v>
      </c>
      <c r="F33" s="108">
        <v>23.4</v>
      </c>
      <c r="G33" s="108">
        <v>23.4</v>
      </c>
      <c r="H33" s="108">
        <v>23.3</v>
      </c>
      <c r="I33" s="108">
        <v>23.3</v>
      </c>
      <c r="J33" s="108">
        <v>23.2</v>
      </c>
      <c r="K33" s="108">
        <v>23.2</v>
      </c>
      <c r="L33" s="108">
        <v>23.1</v>
      </c>
      <c r="M33" s="108">
        <v>23.1</v>
      </c>
    </row>
    <row r="34" spans="1:13" x14ac:dyDescent="0.25">
      <c r="A34" s="109">
        <v>56</v>
      </c>
      <c r="B34" s="108">
        <v>23</v>
      </c>
      <c r="C34" s="108">
        <v>23</v>
      </c>
      <c r="D34" s="108">
        <v>22.9</v>
      </c>
      <c r="E34" s="108">
        <v>22.9</v>
      </c>
      <c r="F34" s="108">
        <v>22.8</v>
      </c>
      <c r="G34" s="108">
        <v>22.8</v>
      </c>
      <c r="H34" s="108">
        <v>22.7</v>
      </c>
      <c r="I34" s="108">
        <v>22.7</v>
      </c>
      <c r="J34" s="108">
        <v>22.6</v>
      </c>
      <c r="K34" s="108">
        <v>22.6</v>
      </c>
      <c r="L34" s="108">
        <v>22.5</v>
      </c>
      <c r="M34" s="108">
        <v>22.5</v>
      </c>
    </row>
    <row r="35" spans="1:13" x14ac:dyDescent="0.25">
      <c r="A35" s="109">
        <v>57</v>
      </c>
      <c r="B35" s="108">
        <v>22.4</v>
      </c>
      <c r="C35" s="108">
        <v>22.4</v>
      </c>
      <c r="D35" s="108">
        <v>22.3</v>
      </c>
      <c r="E35" s="108">
        <v>22.3</v>
      </c>
      <c r="F35" s="108">
        <v>22.2</v>
      </c>
      <c r="G35" s="108">
        <v>22.2</v>
      </c>
      <c r="H35" s="108">
        <v>22.1</v>
      </c>
      <c r="I35" s="108">
        <v>22.1</v>
      </c>
      <c r="J35" s="108">
        <v>22</v>
      </c>
      <c r="K35" s="108">
        <v>22</v>
      </c>
      <c r="L35" s="108">
        <v>21.9</v>
      </c>
      <c r="M35" s="108">
        <v>21.9</v>
      </c>
    </row>
    <row r="36" spans="1:13" x14ac:dyDescent="0.25">
      <c r="A36" s="109">
        <v>58</v>
      </c>
      <c r="B36" s="108">
        <v>21.8</v>
      </c>
      <c r="C36" s="108">
        <v>21.8</v>
      </c>
      <c r="D36" s="108">
        <v>21.7</v>
      </c>
      <c r="E36" s="108">
        <v>21.7</v>
      </c>
      <c r="F36" s="108">
        <v>21.6</v>
      </c>
      <c r="G36" s="108">
        <v>21.6</v>
      </c>
      <c r="H36" s="108">
        <v>21.5</v>
      </c>
      <c r="I36" s="108">
        <v>21.5</v>
      </c>
      <c r="J36" s="108">
        <v>21.4</v>
      </c>
      <c r="K36" s="108">
        <v>21.4</v>
      </c>
      <c r="L36" s="108">
        <v>21.3</v>
      </c>
      <c r="M36" s="108">
        <v>21.3</v>
      </c>
    </row>
    <row r="37" spans="1:13" x14ac:dyDescent="0.25">
      <c r="A37" s="109">
        <v>59</v>
      </c>
      <c r="B37" s="108">
        <v>21.2</v>
      </c>
      <c r="C37" s="108">
        <v>21.2</v>
      </c>
      <c r="D37" s="108">
        <v>21.1</v>
      </c>
      <c r="E37" s="108">
        <v>21.1</v>
      </c>
      <c r="F37" s="108">
        <v>21</v>
      </c>
      <c r="G37" s="108">
        <v>21</v>
      </c>
      <c r="H37" s="108">
        <v>20.9</v>
      </c>
      <c r="I37" s="108">
        <v>20.9</v>
      </c>
      <c r="J37" s="108">
        <v>20.8</v>
      </c>
      <c r="K37" s="108">
        <v>20.8</v>
      </c>
      <c r="L37" s="108">
        <v>20.7</v>
      </c>
      <c r="M37" s="108">
        <v>20.7</v>
      </c>
    </row>
    <row r="38" spans="1:13" x14ac:dyDescent="0.25">
      <c r="A38" s="109">
        <v>60</v>
      </c>
      <c r="B38" s="108">
        <v>20.6</v>
      </c>
      <c r="C38" s="108">
        <v>20.6</v>
      </c>
      <c r="D38" s="108">
        <v>20.5</v>
      </c>
      <c r="E38" s="108">
        <v>20.5</v>
      </c>
      <c r="F38" s="108">
        <v>20.399999999999999</v>
      </c>
      <c r="G38" s="108">
        <v>20.399999999999999</v>
      </c>
      <c r="H38" s="108">
        <v>20.3</v>
      </c>
      <c r="I38" s="108">
        <v>20.3</v>
      </c>
      <c r="J38" s="108">
        <v>20.2</v>
      </c>
      <c r="K38" s="108">
        <v>20.2</v>
      </c>
      <c r="L38" s="108">
        <v>20.100000000000001</v>
      </c>
      <c r="M38" s="108">
        <v>20.100000000000001</v>
      </c>
    </row>
    <row r="39" spans="1:13" x14ac:dyDescent="0.25">
      <c r="A39" s="109">
        <v>61</v>
      </c>
      <c r="B39" s="108">
        <v>20</v>
      </c>
      <c r="C39" s="108">
        <v>20</v>
      </c>
      <c r="D39" s="108">
        <v>19.899999999999999</v>
      </c>
      <c r="E39" s="108">
        <v>19.899999999999999</v>
      </c>
      <c r="F39" s="108">
        <v>19.8</v>
      </c>
      <c r="G39" s="108">
        <v>19.8</v>
      </c>
      <c r="H39" s="108">
        <v>19.7</v>
      </c>
      <c r="I39" s="108">
        <v>19.7</v>
      </c>
      <c r="J39" s="108">
        <v>19.600000000000001</v>
      </c>
      <c r="K39" s="108">
        <v>19.5</v>
      </c>
      <c r="L39" s="108">
        <v>19.5</v>
      </c>
      <c r="M39" s="108">
        <v>19.399999999999999</v>
      </c>
    </row>
    <row r="40" spans="1:13" x14ac:dyDescent="0.25">
      <c r="A40" s="109">
        <v>62</v>
      </c>
      <c r="B40" s="108">
        <v>19.399999999999999</v>
      </c>
      <c r="C40" s="108">
        <v>19.3</v>
      </c>
      <c r="D40" s="108">
        <v>19.3</v>
      </c>
      <c r="E40" s="108">
        <v>19.2</v>
      </c>
      <c r="F40" s="108">
        <v>19.2</v>
      </c>
      <c r="G40" s="108">
        <v>19.100000000000001</v>
      </c>
      <c r="H40" s="108">
        <v>19.100000000000001</v>
      </c>
      <c r="I40" s="108">
        <v>19</v>
      </c>
      <c r="J40" s="108">
        <v>19</v>
      </c>
      <c r="K40" s="108">
        <v>18.899999999999999</v>
      </c>
      <c r="L40" s="108">
        <v>18.899999999999999</v>
      </c>
      <c r="M40" s="108">
        <v>18.8</v>
      </c>
    </row>
    <row r="41" spans="1:13" x14ac:dyDescent="0.25">
      <c r="A41" s="109">
        <v>63</v>
      </c>
      <c r="B41" s="108">
        <v>18.8</v>
      </c>
      <c r="C41" s="108">
        <v>18.7</v>
      </c>
      <c r="D41" s="108">
        <v>18.7</v>
      </c>
      <c r="E41" s="108">
        <v>18.600000000000001</v>
      </c>
      <c r="F41" s="108">
        <v>18.600000000000001</v>
      </c>
      <c r="G41" s="108">
        <v>18.5</v>
      </c>
      <c r="H41" s="108">
        <v>18.5</v>
      </c>
      <c r="I41" s="108">
        <v>18.399999999999999</v>
      </c>
      <c r="J41" s="108">
        <v>18.399999999999999</v>
      </c>
      <c r="K41" s="108">
        <v>18.3</v>
      </c>
      <c r="L41" s="108">
        <v>18.2</v>
      </c>
      <c r="M41" s="108">
        <v>18.2</v>
      </c>
    </row>
    <row r="42" spans="1:13" x14ac:dyDescent="0.25">
      <c r="A42" s="109">
        <v>64</v>
      </c>
      <c r="B42" s="108">
        <v>18.100000000000001</v>
      </c>
      <c r="C42" s="108">
        <v>18.100000000000001</v>
      </c>
      <c r="D42" s="108">
        <v>18</v>
      </c>
      <c r="E42" s="108">
        <v>18</v>
      </c>
      <c r="F42" s="108">
        <v>17.899999999999999</v>
      </c>
      <c r="G42" s="108">
        <v>17.899999999999999</v>
      </c>
      <c r="H42" s="108">
        <v>17.8</v>
      </c>
      <c r="I42" s="108">
        <v>17.8</v>
      </c>
      <c r="J42" s="108">
        <v>17.7</v>
      </c>
      <c r="K42" s="108">
        <v>17.7</v>
      </c>
      <c r="L42" s="108">
        <v>17.600000000000001</v>
      </c>
      <c r="M42" s="108">
        <v>17.600000000000001</v>
      </c>
    </row>
    <row r="43" spans="1:13" x14ac:dyDescent="0.25">
      <c r="A43" s="109">
        <v>65</v>
      </c>
      <c r="B43" s="108">
        <v>17.5</v>
      </c>
      <c r="C43" s="108">
        <v>17.5</v>
      </c>
      <c r="D43" s="108">
        <v>17.399999999999999</v>
      </c>
      <c r="E43" s="108">
        <v>17.399999999999999</v>
      </c>
      <c r="F43" s="108">
        <v>17.3</v>
      </c>
      <c r="G43" s="108">
        <v>17.3</v>
      </c>
      <c r="H43" s="108">
        <v>17.2</v>
      </c>
      <c r="I43" s="108">
        <v>17.100000000000001</v>
      </c>
      <c r="J43" s="108">
        <v>17.100000000000001</v>
      </c>
      <c r="K43" s="108">
        <v>17</v>
      </c>
      <c r="L43" s="108">
        <v>17</v>
      </c>
      <c r="M43" s="108">
        <v>16.899999999999999</v>
      </c>
    </row>
    <row r="44" spans="1:13" x14ac:dyDescent="0.25">
      <c r="A44" s="109">
        <v>66</v>
      </c>
      <c r="B44" s="108">
        <v>16.899999999999999</v>
      </c>
      <c r="C44" s="108">
        <v>16.8</v>
      </c>
      <c r="D44" s="108">
        <v>16.8</v>
      </c>
      <c r="E44" s="108">
        <v>16.7</v>
      </c>
      <c r="F44" s="108">
        <v>16.7</v>
      </c>
      <c r="G44" s="108">
        <v>16.600000000000001</v>
      </c>
      <c r="H44" s="108">
        <v>16.600000000000001</v>
      </c>
      <c r="I44" s="108">
        <v>16.5</v>
      </c>
      <c r="J44" s="108">
        <v>16.5</v>
      </c>
      <c r="K44" s="108">
        <v>16.399999999999999</v>
      </c>
      <c r="L44" s="108">
        <v>16.399999999999999</v>
      </c>
      <c r="M44" s="108">
        <v>16.3</v>
      </c>
    </row>
    <row r="45" spans="1:13" x14ac:dyDescent="0.25">
      <c r="A45" s="109">
        <v>67</v>
      </c>
      <c r="B45" s="108">
        <v>16.3</v>
      </c>
      <c r="C45" s="108">
        <v>16.2</v>
      </c>
      <c r="D45" s="108">
        <v>16.100000000000001</v>
      </c>
      <c r="E45" s="108">
        <v>16.100000000000001</v>
      </c>
      <c r="F45" s="108">
        <v>16</v>
      </c>
      <c r="G45" s="108">
        <v>16</v>
      </c>
      <c r="H45" s="108">
        <v>15.9</v>
      </c>
      <c r="I45" s="108">
        <v>15.9</v>
      </c>
      <c r="J45" s="108">
        <v>15.8</v>
      </c>
      <c r="K45" s="108">
        <v>15.8</v>
      </c>
      <c r="L45" s="108">
        <v>15.7</v>
      </c>
      <c r="M45" s="108">
        <v>15.7</v>
      </c>
    </row>
    <row r="46" spans="1:13" x14ac:dyDescent="0.25">
      <c r="A46" s="109">
        <v>68</v>
      </c>
      <c r="B46" s="108">
        <v>15.6</v>
      </c>
      <c r="C46" s="108">
        <v>15.6</v>
      </c>
      <c r="D46" s="108">
        <v>15.5</v>
      </c>
      <c r="E46" s="108">
        <v>15.5</v>
      </c>
      <c r="F46" s="108">
        <v>15.4</v>
      </c>
      <c r="G46" s="108">
        <v>15.4</v>
      </c>
      <c r="H46" s="108">
        <v>15.3</v>
      </c>
      <c r="I46" s="108">
        <v>15.3</v>
      </c>
      <c r="J46" s="108">
        <v>15.2</v>
      </c>
      <c r="K46" s="108">
        <v>15.1</v>
      </c>
      <c r="L46" s="108">
        <v>15.1</v>
      </c>
      <c r="M46" s="108">
        <v>15</v>
      </c>
    </row>
    <row r="47" spans="1:13" x14ac:dyDescent="0.25">
      <c r="A47" s="109">
        <v>69</v>
      </c>
      <c r="B47" s="108">
        <v>15</v>
      </c>
      <c r="C47" s="108">
        <v>14.9</v>
      </c>
      <c r="D47" s="108">
        <v>14.9</v>
      </c>
      <c r="E47" s="108">
        <v>14.8</v>
      </c>
      <c r="F47" s="108">
        <v>14.8</v>
      </c>
      <c r="G47" s="108">
        <v>14.7</v>
      </c>
      <c r="H47" s="108">
        <v>14.7</v>
      </c>
      <c r="I47" s="108">
        <v>14.6</v>
      </c>
      <c r="J47" s="108">
        <v>14.6</v>
      </c>
      <c r="K47" s="108">
        <v>14.5</v>
      </c>
      <c r="L47" s="108">
        <v>14.5</v>
      </c>
      <c r="M47" s="108">
        <v>14.4</v>
      </c>
    </row>
    <row r="48" spans="1:13" x14ac:dyDescent="0.25">
      <c r="A48" s="109">
        <v>70</v>
      </c>
      <c r="B48" s="108">
        <v>14.4</v>
      </c>
      <c r="C48" s="108">
        <v>14.3</v>
      </c>
      <c r="D48" s="108">
        <v>14.3</v>
      </c>
      <c r="E48" s="108">
        <v>14.2</v>
      </c>
      <c r="F48" s="108">
        <v>14.1</v>
      </c>
      <c r="G48" s="108">
        <v>14.1</v>
      </c>
      <c r="H48" s="108">
        <v>14</v>
      </c>
      <c r="I48" s="108">
        <v>14</v>
      </c>
      <c r="J48" s="108">
        <v>13.9</v>
      </c>
      <c r="K48" s="108">
        <v>13.9</v>
      </c>
      <c r="L48" s="108">
        <v>13.8</v>
      </c>
      <c r="M48" s="108">
        <v>13.8</v>
      </c>
    </row>
    <row r="49" spans="1:13" x14ac:dyDescent="0.25">
      <c r="A49" s="109">
        <v>71</v>
      </c>
      <c r="B49" s="108">
        <v>13.7</v>
      </c>
      <c r="C49" s="108">
        <v>13.7</v>
      </c>
      <c r="D49" s="108">
        <v>13.6</v>
      </c>
      <c r="E49" s="108">
        <v>13.6</v>
      </c>
      <c r="F49" s="108">
        <v>13.5</v>
      </c>
      <c r="G49" s="108">
        <v>13.5</v>
      </c>
      <c r="H49" s="108">
        <v>13.4</v>
      </c>
      <c r="I49" s="108">
        <v>13.4</v>
      </c>
      <c r="J49" s="108">
        <v>13.3</v>
      </c>
      <c r="K49" s="108">
        <v>13.3</v>
      </c>
      <c r="L49" s="108">
        <v>13.2</v>
      </c>
      <c r="M49" s="108">
        <v>13.2</v>
      </c>
    </row>
    <row r="50" spans="1:13" x14ac:dyDescent="0.25">
      <c r="A50" s="109">
        <v>72</v>
      </c>
      <c r="B50" s="108">
        <v>13.1</v>
      </c>
      <c r="C50" s="108">
        <v>13.1</v>
      </c>
      <c r="D50" s="108">
        <v>13</v>
      </c>
      <c r="E50" s="108">
        <v>12.9</v>
      </c>
      <c r="F50" s="108">
        <v>12.9</v>
      </c>
      <c r="G50" s="108">
        <v>12.8</v>
      </c>
      <c r="H50" s="108">
        <v>12.8</v>
      </c>
      <c r="I50" s="108">
        <v>12.7</v>
      </c>
      <c r="J50" s="108">
        <v>12.7</v>
      </c>
      <c r="K50" s="108">
        <v>12.6</v>
      </c>
      <c r="L50" s="108">
        <v>12.6</v>
      </c>
      <c r="M50" s="108">
        <v>12.5</v>
      </c>
    </row>
    <row r="51" spans="1:13" x14ac:dyDescent="0.25">
      <c r="A51" s="109">
        <v>73</v>
      </c>
      <c r="B51" s="108">
        <v>12.5</v>
      </c>
      <c r="C51" s="108">
        <v>12.4</v>
      </c>
      <c r="D51" s="108">
        <v>12.4</v>
      </c>
      <c r="E51" s="108">
        <v>12.3</v>
      </c>
      <c r="F51" s="108">
        <v>12.3</v>
      </c>
      <c r="G51" s="108">
        <v>12.2</v>
      </c>
      <c r="H51" s="108">
        <v>12.2</v>
      </c>
      <c r="I51" s="108">
        <v>12.1</v>
      </c>
      <c r="J51" s="108">
        <v>12.1</v>
      </c>
      <c r="K51" s="108">
        <v>12</v>
      </c>
      <c r="L51" s="108">
        <v>12</v>
      </c>
      <c r="M51" s="108">
        <v>11.9</v>
      </c>
    </row>
    <row r="52" spans="1:13" x14ac:dyDescent="0.25">
      <c r="A52" s="109">
        <v>74</v>
      </c>
      <c r="B52" s="108">
        <v>11.9</v>
      </c>
      <c r="C52" s="108">
        <v>11.8</v>
      </c>
      <c r="D52" s="108">
        <v>11.8</v>
      </c>
      <c r="E52" s="108">
        <v>11.7</v>
      </c>
      <c r="F52" s="108">
        <v>11.7</v>
      </c>
      <c r="G52" s="108">
        <v>11.6</v>
      </c>
      <c r="H52" s="108">
        <v>11.6</v>
      </c>
      <c r="I52" s="108">
        <v>11.5</v>
      </c>
      <c r="J52" s="108">
        <v>11.5</v>
      </c>
      <c r="K52" s="108">
        <v>11.4</v>
      </c>
      <c r="L52" s="108">
        <v>11.4</v>
      </c>
      <c r="M52" s="108">
        <v>11.3</v>
      </c>
    </row>
    <row r="53" spans="1:13" x14ac:dyDescent="0.25">
      <c r="A53" s="109">
        <v>75</v>
      </c>
      <c r="B53" s="108">
        <v>11.3</v>
      </c>
      <c r="C53" s="108"/>
      <c r="D53" s="108"/>
      <c r="E53" s="108"/>
      <c r="F53" s="108"/>
      <c r="G53" s="108"/>
      <c r="H53" s="108"/>
      <c r="I53" s="108"/>
      <c r="J53" s="108"/>
      <c r="K53" s="108"/>
      <c r="L53" s="108"/>
      <c r="M53" s="108"/>
    </row>
  </sheetData>
  <sheetProtection algorithmName="SHA-512" hashValue="R9qDT4G97lFkcqNCrlaQqOgSob08ThgjR6N9DjbrxAUoNYjLw6Z5r4sRB1H+KS4iblgvgRQaiDqheCy/4otxog==" saltValue="soQqZphvEWzkb4mkbGwG4g==" spinCount="100000" sheet="1" objects="1" scenarios="1"/>
  <conditionalFormatting sqref="A6:A16 A26">
    <cfRule type="expression" dxfId="395" priority="35" stopIfTrue="1">
      <formula>MOD(ROW(),2)=0</formula>
    </cfRule>
    <cfRule type="expression" dxfId="394" priority="36" stopIfTrue="1">
      <formula>MOD(ROW(),2)&lt;&gt;0</formula>
    </cfRule>
  </conditionalFormatting>
  <conditionalFormatting sqref="B6:M6 B26:M53">
    <cfRule type="expression" dxfId="393" priority="37" stopIfTrue="1">
      <formula>MOD(ROW(),2)=0</formula>
    </cfRule>
    <cfRule type="expression" dxfId="392" priority="38" stopIfTrue="1">
      <formula>MOD(ROW(),2)&lt;&gt;0</formula>
    </cfRule>
  </conditionalFormatting>
  <conditionalFormatting sqref="A17:A20">
    <cfRule type="expression" dxfId="391" priority="27" stopIfTrue="1">
      <formula>MOD(ROW(),2)=0</formula>
    </cfRule>
    <cfRule type="expression" dxfId="390" priority="28" stopIfTrue="1">
      <formula>MOD(ROW(),2)&lt;&gt;0</formula>
    </cfRule>
  </conditionalFormatting>
  <conditionalFormatting sqref="A28:A53">
    <cfRule type="expression" dxfId="389" priority="23" stopIfTrue="1">
      <formula>MOD(ROW(),2)=0</formula>
    </cfRule>
    <cfRule type="expression" dxfId="388" priority="24" stopIfTrue="1">
      <formula>MOD(ROW(),2)&lt;&gt;0</formula>
    </cfRule>
  </conditionalFormatting>
  <conditionalFormatting sqref="A27">
    <cfRule type="expression" dxfId="387" priority="17" stopIfTrue="1">
      <formula>MOD(ROW(),2)=0</formula>
    </cfRule>
    <cfRule type="expression" dxfId="386" priority="18" stopIfTrue="1">
      <formula>MOD(ROW(),2)&lt;&gt;0</formula>
    </cfRule>
  </conditionalFormatting>
  <conditionalFormatting sqref="B7:M16">
    <cfRule type="expression" dxfId="385" priority="15" stopIfTrue="1">
      <formula>MOD(ROW(),2)=0</formula>
    </cfRule>
    <cfRule type="expression" dxfId="384" priority="16" stopIfTrue="1">
      <formula>MOD(ROW(),2)&lt;&gt;0</formula>
    </cfRule>
  </conditionalFormatting>
  <conditionalFormatting sqref="B17:M17 C18:M18 B20:M21">
    <cfRule type="expression" dxfId="383" priority="13" stopIfTrue="1">
      <formula>MOD(ROW(),2)=0</formula>
    </cfRule>
    <cfRule type="expression" dxfId="382" priority="14" stopIfTrue="1">
      <formula>MOD(ROW(),2)&lt;&gt;0</formula>
    </cfRule>
  </conditionalFormatting>
  <conditionalFormatting sqref="B19:M19">
    <cfRule type="expression" dxfId="381" priority="11" stopIfTrue="1">
      <formula>MOD(ROW(),2)=0</formula>
    </cfRule>
    <cfRule type="expression" dxfId="380" priority="12" stopIfTrue="1">
      <formula>MOD(ROW(),2)&lt;&gt;0</formula>
    </cfRule>
  </conditionalFormatting>
  <conditionalFormatting sqref="B18">
    <cfRule type="expression" dxfId="379" priority="9" stopIfTrue="1">
      <formula>MOD(ROW(),2)=0</formula>
    </cfRule>
    <cfRule type="expression" dxfId="378" priority="10" stopIfTrue="1">
      <formula>MOD(ROW(),2)&lt;&gt;0</formula>
    </cfRule>
  </conditionalFormatting>
  <conditionalFormatting sqref="A21">
    <cfRule type="expression" dxfId="377" priority="5" stopIfTrue="1">
      <formula>MOD(ROW(),2)=0</formula>
    </cfRule>
    <cfRule type="expression" dxfId="376" priority="6"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A2450-972E-496C-AFB0-C804B32E92D7}">
  <sheetPr codeName="Sheet119"/>
  <dimension ref="A1:M45"/>
  <sheetViews>
    <sheetView showGridLines="0" zoomScale="85" zoomScaleNormal="85" workbookViewId="0">
      <selection activeCell="B33" sqref="B33"/>
    </sheetView>
  </sheetViews>
  <sheetFormatPr defaultColWidth="10" defaultRowHeight="13.2" x14ac:dyDescent="0.25"/>
  <cols>
    <col min="1" max="1" width="31.88671875" style="27" customWidth="1"/>
    <col min="2" max="2" width="47.109375" style="27" customWidth="1"/>
    <col min="3" max="3" width="10.109375" style="27" customWidth="1"/>
    <col min="4" max="4" width="10" style="27" customWidth="1"/>
    <col min="5" max="16384" width="10" style="27"/>
  </cols>
  <sheetData>
    <row r="1" spans="1:13" ht="21" x14ac:dyDescent="0.4">
      <c r="A1" s="40" t="s">
        <v>0</v>
      </c>
      <c r="B1" s="41"/>
      <c r="C1" s="41"/>
      <c r="D1" s="41"/>
      <c r="E1" s="41"/>
      <c r="F1" s="41"/>
      <c r="G1" s="41"/>
      <c r="H1" s="41"/>
      <c r="I1" s="41"/>
    </row>
    <row r="2" spans="1:13" ht="15.6" x14ac:dyDescent="0.3">
      <c r="A2" s="42" t="str">
        <f>IF(title="&gt; Enter workbook title here","Enter workbook title in Cover sheet",title)</f>
        <v>Fire_S - Consolidated Factor Spreadsheet</v>
      </c>
      <c r="B2" s="43"/>
      <c r="C2" s="43"/>
      <c r="D2" s="43"/>
      <c r="E2" s="43"/>
      <c r="F2" s="43"/>
      <c r="G2" s="43"/>
      <c r="H2" s="43"/>
      <c r="I2" s="43"/>
    </row>
    <row r="3" spans="1:13" ht="15.6" x14ac:dyDescent="0.3">
      <c r="A3" s="44" t="str">
        <f>TABLE_FACTOR_TYPE&amp;" - x-"&amp;TABLE_SERIES_NUMBER</f>
        <v>Commutation - x-506</v>
      </c>
      <c r="B3" s="43"/>
      <c r="C3" s="43"/>
      <c r="D3" s="43"/>
      <c r="E3" s="43"/>
      <c r="F3" s="43"/>
      <c r="G3" s="43"/>
      <c r="H3" s="43"/>
      <c r="I3" s="43"/>
    </row>
    <row r="4" spans="1:13" x14ac:dyDescent="0.25">
      <c r="A4" s="45"/>
    </row>
    <row r="6" spans="1:13" x14ac:dyDescent="0.25">
      <c r="A6" s="77" t="s">
        <v>573</v>
      </c>
      <c r="B6" s="79" t="s">
        <v>574</v>
      </c>
      <c r="C6" s="79"/>
      <c r="D6" s="79"/>
      <c r="E6" s="79"/>
      <c r="F6" s="79"/>
      <c r="G6" s="79"/>
      <c r="H6" s="79"/>
      <c r="I6" s="79"/>
      <c r="J6" s="79"/>
      <c r="K6" s="79"/>
      <c r="L6" s="79"/>
      <c r="M6" s="79"/>
    </row>
    <row r="7" spans="1:13" x14ac:dyDescent="0.25">
      <c r="A7" s="78" t="s">
        <v>575</v>
      </c>
      <c r="B7" s="85" t="s">
        <v>82</v>
      </c>
      <c r="C7" s="85"/>
      <c r="D7" s="85"/>
      <c r="E7" s="85"/>
      <c r="F7" s="85"/>
      <c r="G7" s="85"/>
      <c r="H7" s="85"/>
      <c r="I7" s="85"/>
      <c r="J7" s="85"/>
      <c r="K7" s="85"/>
      <c r="L7" s="85"/>
      <c r="M7" s="85"/>
    </row>
    <row r="8" spans="1:13" x14ac:dyDescent="0.25">
      <c r="A8" s="78" t="s">
        <v>285</v>
      </c>
      <c r="B8" s="85">
        <v>1992</v>
      </c>
      <c r="C8" s="85"/>
      <c r="D8" s="85"/>
      <c r="E8" s="85"/>
      <c r="F8" s="85"/>
      <c r="G8" s="85"/>
      <c r="H8" s="85"/>
      <c r="I8" s="85"/>
      <c r="J8" s="85"/>
      <c r="K8" s="85"/>
      <c r="L8" s="85"/>
      <c r="M8" s="85"/>
    </row>
    <row r="9" spans="1:13" x14ac:dyDescent="0.25">
      <c r="A9" s="78" t="s">
        <v>286</v>
      </c>
      <c r="B9" s="85" t="s">
        <v>496</v>
      </c>
      <c r="C9" s="85"/>
      <c r="D9" s="85"/>
      <c r="E9" s="85"/>
      <c r="F9" s="85"/>
      <c r="G9" s="85"/>
      <c r="H9" s="85"/>
      <c r="I9" s="85"/>
      <c r="J9" s="85"/>
      <c r="K9" s="85"/>
      <c r="L9" s="85"/>
      <c r="M9" s="85"/>
    </row>
    <row r="10" spans="1:13" ht="12.75" customHeight="1" x14ac:dyDescent="0.25">
      <c r="A10" s="78" t="s">
        <v>6</v>
      </c>
      <c r="B10" s="85" t="s">
        <v>501</v>
      </c>
      <c r="C10" s="85"/>
      <c r="D10" s="85"/>
      <c r="E10" s="85"/>
      <c r="F10" s="85"/>
      <c r="G10" s="85"/>
      <c r="H10" s="85"/>
      <c r="I10" s="85"/>
      <c r="J10" s="85"/>
      <c r="K10" s="85"/>
      <c r="L10" s="85"/>
      <c r="M10" s="85"/>
    </row>
    <row r="11" spans="1:13" x14ac:dyDescent="0.25">
      <c r="A11" s="78" t="s">
        <v>287</v>
      </c>
      <c r="B11" s="85" t="s">
        <v>422</v>
      </c>
      <c r="C11" s="85"/>
      <c r="D11" s="85"/>
      <c r="E11" s="85"/>
      <c r="F11" s="85"/>
      <c r="G11" s="85"/>
      <c r="H11" s="85"/>
      <c r="I11" s="85"/>
      <c r="J11" s="85"/>
      <c r="K11" s="85"/>
      <c r="L11" s="85"/>
      <c r="M11" s="85"/>
    </row>
    <row r="12" spans="1:13" ht="12.6" customHeight="1" x14ac:dyDescent="0.25">
      <c r="A12" s="78" t="s">
        <v>288</v>
      </c>
      <c r="B12" s="85" t="s">
        <v>498</v>
      </c>
      <c r="C12" s="85"/>
      <c r="D12" s="85"/>
      <c r="E12" s="85"/>
      <c r="F12" s="85"/>
      <c r="G12" s="85"/>
      <c r="H12" s="85"/>
      <c r="I12" s="85"/>
      <c r="J12" s="85"/>
      <c r="K12" s="85"/>
      <c r="L12" s="85"/>
      <c r="M12" s="85"/>
    </row>
    <row r="13" spans="1:13" ht="12.6" hidden="1" customHeight="1" x14ac:dyDescent="0.25">
      <c r="A13" s="78" t="s">
        <v>582</v>
      </c>
      <c r="B13" s="85">
        <v>0</v>
      </c>
      <c r="C13" s="85"/>
      <c r="D13" s="85"/>
      <c r="E13" s="85"/>
      <c r="F13" s="85"/>
      <c r="G13" s="85"/>
      <c r="H13" s="85"/>
      <c r="I13" s="85"/>
      <c r="J13" s="85"/>
      <c r="K13" s="85"/>
      <c r="L13" s="85"/>
      <c r="M13" s="85"/>
    </row>
    <row r="14" spans="1:13" ht="12.6" hidden="1" customHeight="1" x14ac:dyDescent="0.25">
      <c r="A14" s="78" t="s">
        <v>290</v>
      </c>
      <c r="B14" s="85">
        <v>506</v>
      </c>
      <c r="C14" s="85"/>
      <c r="D14" s="85"/>
      <c r="E14" s="85"/>
      <c r="F14" s="85"/>
      <c r="G14" s="85"/>
      <c r="H14" s="85"/>
      <c r="I14" s="85"/>
      <c r="J14" s="85"/>
      <c r="K14" s="85"/>
      <c r="L14" s="85"/>
      <c r="M14" s="85"/>
    </row>
    <row r="15" spans="1:13" x14ac:dyDescent="0.25">
      <c r="A15" s="78" t="s">
        <v>585</v>
      </c>
      <c r="B15" s="85" t="s">
        <v>502</v>
      </c>
      <c r="C15" s="85"/>
      <c r="D15" s="85"/>
      <c r="E15" s="85"/>
      <c r="F15" s="85"/>
      <c r="G15" s="85"/>
      <c r="H15" s="85"/>
      <c r="I15" s="85"/>
      <c r="J15" s="85"/>
      <c r="K15" s="85"/>
      <c r="L15" s="85"/>
      <c r="M15" s="85"/>
    </row>
    <row r="16" spans="1:13" x14ac:dyDescent="0.25">
      <c r="A16" s="78" t="s">
        <v>292</v>
      </c>
      <c r="B16" s="85" t="s">
        <v>503</v>
      </c>
      <c r="C16" s="85"/>
      <c r="D16" s="85"/>
      <c r="E16" s="85"/>
      <c r="F16" s="85"/>
      <c r="G16" s="85"/>
      <c r="H16" s="85"/>
      <c r="I16" s="85"/>
      <c r="J16" s="85"/>
      <c r="K16" s="85"/>
      <c r="L16" s="85"/>
      <c r="M16" s="85"/>
    </row>
    <row r="17" spans="1:13" ht="41.1" customHeight="1" x14ac:dyDescent="0.25">
      <c r="A17" s="78" t="s">
        <v>657</v>
      </c>
      <c r="B17" s="85" t="s">
        <v>500</v>
      </c>
      <c r="C17" s="85"/>
      <c r="D17" s="85"/>
      <c r="E17" s="85"/>
      <c r="F17" s="85"/>
      <c r="G17" s="85"/>
      <c r="H17" s="85"/>
      <c r="I17" s="85"/>
      <c r="J17" s="85"/>
      <c r="K17" s="85"/>
      <c r="L17" s="85"/>
      <c r="M17" s="85"/>
    </row>
    <row r="18" spans="1:13" x14ac:dyDescent="0.25">
      <c r="A18" s="78" t="s">
        <v>589</v>
      </c>
      <c r="B18" s="86">
        <v>45019</v>
      </c>
      <c r="C18" s="86"/>
      <c r="D18" s="86"/>
      <c r="E18" s="86"/>
      <c r="F18" s="86"/>
      <c r="G18" s="86"/>
      <c r="H18" s="86"/>
      <c r="I18" s="86"/>
      <c r="J18" s="86"/>
      <c r="K18" s="86"/>
      <c r="L18" s="86"/>
      <c r="M18" s="86"/>
    </row>
    <row r="19" spans="1:13" ht="12.75" customHeight="1" x14ac:dyDescent="0.25">
      <c r="A19" s="78" t="s">
        <v>295</v>
      </c>
      <c r="B19" s="86">
        <v>45019</v>
      </c>
      <c r="C19" s="86"/>
      <c r="D19" s="86"/>
      <c r="E19" s="86"/>
      <c r="F19" s="86"/>
      <c r="G19" s="86"/>
      <c r="H19" s="86"/>
      <c r="I19" s="86"/>
      <c r="J19" s="86"/>
      <c r="K19" s="86"/>
      <c r="L19" s="86"/>
      <c r="M19" s="86"/>
    </row>
    <row r="20" spans="1:13" x14ac:dyDescent="0.25">
      <c r="A20" s="78" t="s">
        <v>297</v>
      </c>
      <c r="B20" s="85" t="s">
        <v>310</v>
      </c>
      <c r="C20" s="85"/>
      <c r="D20" s="85"/>
      <c r="E20" s="85"/>
      <c r="F20" s="85"/>
      <c r="G20" s="85"/>
      <c r="H20" s="85"/>
      <c r="I20" s="85"/>
      <c r="J20" s="85"/>
      <c r="K20" s="85"/>
      <c r="L20" s="85"/>
      <c r="M20" s="85"/>
    </row>
    <row r="21" spans="1:13" x14ac:dyDescent="0.25">
      <c r="A21" s="168" t="s">
        <v>658</v>
      </c>
      <c r="B21" s="85" t="s">
        <v>309</v>
      </c>
      <c r="C21" s="85"/>
      <c r="D21" s="85"/>
      <c r="E21" s="85"/>
      <c r="F21" s="85"/>
      <c r="G21" s="85"/>
      <c r="H21" s="85"/>
      <c r="I21" s="85"/>
      <c r="J21" s="85"/>
      <c r="K21" s="85"/>
      <c r="L21" s="85"/>
      <c r="M21" s="85"/>
    </row>
    <row r="23" spans="1:13" x14ac:dyDescent="0.25">
      <c r="B23" s="95" t="str">
        <f>HYPERLINK("#'Factor List'!A1","Back to Factor List")</f>
        <v>Back to Factor List</v>
      </c>
    </row>
    <row r="24" spans="1:13" x14ac:dyDescent="0.25">
      <c r="B24" s="95" t="str">
        <f>HYPERLINK("#'Assumptions'!A1","Assumptions")</f>
        <v>Assumptions</v>
      </c>
    </row>
    <row r="26" spans="1:13" ht="12.6" customHeight="1" x14ac:dyDescent="0.25">
      <c r="B26" s="170" t="s">
        <v>715</v>
      </c>
      <c r="C26" s="170"/>
      <c r="D26" s="170"/>
      <c r="E26" s="170"/>
      <c r="F26" s="170"/>
      <c r="G26" s="170"/>
      <c r="H26" s="170"/>
      <c r="I26" s="170"/>
      <c r="J26" s="170"/>
      <c r="K26" s="170"/>
      <c r="L26" s="170"/>
      <c r="M26" s="170"/>
    </row>
    <row r="27" spans="1:13" x14ac:dyDescent="0.25">
      <c r="B27" s="95"/>
    </row>
    <row r="28" spans="1:13" ht="12.9" customHeight="1" x14ac:dyDescent="0.25">
      <c r="A28" s="105"/>
      <c r="B28" s="169" t="s">
        <v>498</v>
      </c>
      <c r="C28" s="169"/>
      <c r="D28" s="169"/>
      <c r="E28" s="169"/>
      <c r="F28" s="169"/>
      <c r="G28" s="169"/>
      <c r="H28" s="169"/>
      <c r="I28" s="169"/>
      <c r="J28" s="169"/>
      <c r="K28" s="169"/>
      <c r="L28" s="169"/>
      <c r="M28" s="169"/>
    </row>
    <row r="29" spans="1:13" x14ac:dyDescent="0.25">
      <c r="A29" s="105" t="s">
        <v>703</v>
      </c>
      <c r="B29" s="106">
        <v>0</v>
      </c>
      <c r="C29" s="106">
        <v>1</v>
      </c>
      <c r="D29" s="106">
        <v>2</v>
      </c>
      <c r="E29" s="106">
        <v>3</v>
      </c>
      <c r="F29" s="106">
        <v>4</v>
      </c>
      <c r="G29" s="106">
        <v>5</v>
      </c>
      <c r="H29" s="106">
        <v>6</v>
      </c>
      <c r="I29" s="106">
        <v>7</v>
      </c>
      <c r="J29" s="106">
        <v>8</v>
      </c>
      <c r="K29" s="106">
        <v>9</v>
      </c>
      <c r="L29" s="106">
        <v>10</v>
      </c>
      <c r="M29" s="106">
        <v>11</v>
      </c>
    </row>
    <row r="30" spans="1:13" x14ac:dyDescent="0.25">
      <c r="A30" s="109">
        <v>60</v>
      </c>
      <c r="B30" s="108">
        <v>19.899999999999999</v>
      </c>
      <c r="C30" s="108">
        <v>19.8</v>
      </c>
      <c r="D30" s="108">
        <v>19.8</v>
      </c>
      <c r="E30" s="108">
        <v>19.7</v>
      </c>
      <c r="F30" s="108">
        <v>19.7</v>
      </c>
      <c r="G30" s="108">
        <v>19.600000000000001</v>
      </c>
      <c r="H30" s="108">
        <v>19.600000000000001</v>
      </c>
      <c r="I30" s="108">
        <v>19.5</v>
      </c>
      <c r="J30" s="108">
        <v>19.5</v>
      </c>
      <c r="K30" s="108">
        <v>19.399999999999999</v>
      </c>
      <c r="L30" s="108">
        <v>19.399999999999999</v>
      </c>
      <c r="M30" s="108">
        <v>19.3</v>
      </c>
    </row>
    <row r="31" spans="1:13" x14ac:dyDescent="0.25">
      <c r="A31" s="109">
        <v>61</v>
      </c>
      <c r="B31" s="108">
        <v>19.3</v>
      </c>
      <c r="C31" s="108">
        <v>19.2</v>
      </c>
      <c r="D31" s="108">
        <v>19.2</v>
      </c>
      <c r="E31" s="108">
        <v>19.100000000000001</v>
      </c>
      <c r="F31" s="108">
        <v>19.100000000000001</v>
      </c>
      <c r="G31" s="108">
        <v>19</v>
      </c>
      <c r="H31" s="108">
        <v>19</v>
      </c>
      <c r="I31" s="108">
        <v>18.899999999999999</v>
      </c>
      <c r="J31" s="108">
        <v>18.899999999999999</v>
      </c>
      <c r="K31" s="108">
        <v>18.8</v>
      </c>
      <c r="L31" s="108">
        <v>18.8</v>
      </c>
      <c r="M31" s="108">
        <v>18.7</v>
      </c>
    </row>
    <row r="32" spans="1:13" x14ac:dyDescent="0.25">
      <c r="A32" s="109">
        <v>62</v>
      </c>
      <c r="B32" s="108">
        <v>18.600000000000001</v>
      </c>
      <c r="C32" s="108">
        <v>18.600000000000001</v>
      </c>
      <c r="D32" s="108">
        <v>18.5</v>
      </c>
      <c r="E32" s="108">
        <v>18.5</v>
      </c>
      <c r="F32" s="108">
        <v>18.399999999999999</v>
      </c>
      <c r="G32" s="108">
        <v>18.399999999999999</v>
      </c>
      <c r="H32" s="108">
        <v>18.3</v>
      </c>
      <c r="I32" s="108">
        <v>18.3</v>
      </c>
      <c r="J32" s="108">
        <v>18.2</v>
      </c>
      <c r="K32" s="108">
        <v>18.2</v>
      </c>
      <c r="L32" s="108">
        <v>18.100000000000001</v>
      </c>
      <c r="M32" s="108">
        <v>18.100000000000001</v>
      </c>
    </row>
    <row r="33" spans="1:13" x14ac:dyDescent="0.25">
      <c r="A33" s="109">
        <v>63</v>
      </c>
      <c r="B33" s="108">
        <v>18</v>
      </c>
      <c r="C33" s="108">
        <v>18</v>
      </c>
      <c r="D33" s="108">
        <v>17.899999999999999</v>
      </c>
      <c r="E33" s="108">
        <v>17.899999999999999</v>
      </c>
      <c r="F33" s="108">
        <v>17.8</v>
      </c>
      <c r="G33" s="108">
        <v>17.8</v>
      </c>
      <c r="H33" s="108">
        <v>17.7</v>
      </c>
      <c r="I33" s="108">
        <v>17.7</v>
      </c>
      <c r="J33" s="108">
        <v>17.600000000000001</v>
      </c>
      <c r="K33" s="108">
        <v>17.600000000000001</v>
      </c>
      <c r="L33" s="108">
        <v>17.5</v>
      </c>
      <c r="M33" s="108">
        <v>17.399999999999999</v>
      </c>
    </row>
    <row r="34" spans="1:13" x14ac:dyDescent="0.25">
      <c r="A34" s="109">
        <v>64</v>
      </c>
      <c r="B34" s="108">
        <v>17.399999999999999</v>
      </c>
      <c r="C34" s="108">
        <v>17.3</v>
      </c>
      <c r="D34" s="108">
        <v>17.3</v>
      </c>
      <c r="E34" s="108">
        <v>17.2</v>
      </c>
      <c r="F34" s="108">
        <v>17.2</v>
      </c>
      <c r="G34" s="108">
        <v>17.100000000000001</v>
      </c>
      <c r="H34" s="108">
        <v>17.100000000000001</v>
      </c>
      <c r="I34" s="108">
        <v>17</v>
      </c>
      <c r="J34" s="108">
        <v>17</v>
      </c>
      <c r="K34" s="108">
        <v>16.899999999999999</v>
      </c>
      <c r="L34" s="108">
        <v>16.899999999999999</v>
      </c>
      <c r="M34" s="108">
        <v>16.8</v>
      </c>
    </row>
    <row r="35" spans="1:13" x14ac:dyDescent="0.25">
      <c r="A35" s="109">
        <v>65</v>
      </c>
      <c r="B35" s="108">
        <v>16.8</v>
      </c>
      <c r="C35" s="108">
        <v>16.7</v>
      </c>
      <c r="D35" s="108">
        <v>16.7</v>
      </c>
      <c r="E35" s="108">
        <v>16.600000000000001</v>
      </c>
      <c r="F35" s="108">
        <v>16.600000000000001</v>
      </c>
      <c r="G35" s="108">
        <v>16.5</v>
      </c>
      <c r="H35" s="108">
        <v>16.5</v>
      </c>
      <c r="I35" s="108">
        <v>16.399999999999999</v>
      </c>
      <c r="J35" s="108">
        <v>16.3</v>
      </c>
      <c r="K35" s="108">
        <v>16.3</v>
      </c>
      <c r="L35" s="108">
        <v>16.2</v>
      </c>
      <c r="M35" s="108">
        <v>16.2</v>
      </c>
    </row>
    <row r="36" spans="1:13" x14ac:dyDescent="0.25">
      <c r="A36" s="109">
        <v>66</v>
      </c>
      <c r="B36" s="108">
        <v>16.100000000000001</v>
      </c>
      <c r="C36" s="108">
        <v>16.100000000000001</v>
      </c>
      <c r="D36" s="108">
        <v>16</v>
      </c>
      <c r="E36" s="108">
        <v>16</v>
      </c>
      <c r="F36" s="108">
        <v>15.9</v>
      </c>
      <c r="G36" s="108">
        <v>15.9</v>
      </c>
      <c r="H36" s="108">
        <v>15.8</v>
      </c>
      <c r="I36" s="108">
        <v>15.8</v>
      </c>
      <c r="J36" s="108">
        <v>15.7</v>
      </c>
      <c r="K36" s="108">
        <v>15.7</v>
      </c>
      <c r="L36" s="108">
        <v>15.6</v>
      </c>
      <c r="M36" s="108">
        <v>15.6</v>
      </c>
    </row>
    <row r="37" spans="1:13" x14ac:dyDescent="0.25">
      <c r="A37" s="109">
        <v>67</v>
      </c>
      <c r="B37" s="108">
        <v>15.5</v>
      </c>
      <c r="C37" s="108">
        <v>15.5</v>
      </c>
      <c r="D37" s="108">
        <v>15.4</v>
      </c>
      <c r="E37" s="108">
        <v>15.4</v>
      </c>
      <c r="F37" s="108">
        <v>15.3</v>
      </c>
      <c r="G37" s="108">
        <v>15.2</v>
      </c>
      <c r="H37" s="108">
        <v>15.2</v>
      </c>
      <c r="I37" s="108">
        <v>15.1</v>
      </c>
      <c r="J37" s="108">
        <v>15.1</v>
      </c>
      <c r="K37" s="108">
        <v>15</v>
      </c>
      <c r="L37" s="108">
        <v>15</v>
      </c>
      <c r="M37" s="108">
        <v>14.9</v>
      </c>
    </row>
    <row r="38" spans="1:13" x14ac:dyDescent="0.25">
      <c r="A38" s="109">
        <v>68</v>
      </c>
      <c r="B38" s="108">
        <v>14.9</v>
      </c>
      <c r="C38" s="108">
        <v>14.8</v>
      </c>
      <c r="D38" s="108">
        <v>14.8</v>
      </c>
      <c r="E38" s="108">
        <v>14.7</v>
      </c>
      <c r="F38" s="108">
        <v>14.7</v>
      </c>
      <c r="G38" s="108">
        <v>14.6</v>
      </c>
      <c r="H38" s="108">
        <v>14.6</v>
      </c>
      <c r="I38" s="108">
        <v>14.5</v>
      </c>
      <c r="J38" s="108">
        <v>14.5</v>
      </c>
      <c r="K38" s="108">
        <v>14.4</v>
      </c>
      <c r="L38" s="108">
        <v>14.4</v>
      </c>
      <c r="M38" s="108">
        <v>14.3</v>
      </c>
    </row>
    <row r="39" spans="1:13" x14ac:dyDescent="0.25">
      <c r="A39" s="109">
        <v>69</v>
      </c>
      <c r="B39" s="108">
        <v>14.3</v>
      </c>
      <c r="C39" s="108">
        <v>14.2</v>
      </c>
      <c r="D39" s="108">
        <v>14.2</v>
      </c>
      <c r="E39" s="108">
        <v>14.1</v>
      </c>
      <c r="F39" s="108">
        <v>14</v>
      </c>
      <c r="G39" s="108">
        <v>14</v>
      </c>
      <c r="H39" s="108">
        <v>13.9</v>
      </c>
      <c r="I39" s="108">
        <v>13.9</v>
      </c>
      <c r="J39" s="108">
        <v>13.8</v>
      </c>
      <c r="K39" s="108">
        <v>13.8</v>
      </c>
      <c r="L39" s="108">
        <v>13.7</v>
      </c>
      <c r="M39" s="108">
        <v>13.7</v>
      </c>
    </row>
    <row r="40" spans="1:13" x14ac:dyDescent="0.25">
      <c r="A40" s="109">
        <v>70</v>
      </c>
      <c r="B40" s="108">
        <v>13.6</v>
      </c>
      <c r="C40" s="108">
        <v>13.6</v>
      </c>
      <c r="D40" s="108">
        <v>13.5</v>
      </c>
      <c r="E40" s="108">
        <v>13.5</v>
      </c>
      <c r="F40" s="108">
        <v>13.4</v>
      </c>
      <c r="G40" s="108">
        <v>13.4</v>
      </c>
      <c r="H40" s="108">
        <v>13.3</v>
      </c>
      <c r="I40" s="108">
        <v>13.3</v>
      </c>
      <c r="J40" s="108">
        <v>13.2</v>
      </c>
      <c r="K40" s="108">
        <v>13.2</v>
      </c>
      <c r="L40" s="108">
        <v>13.1</v>
      </c>
      <c r="M40" s="108">
        <v>13.1</v>
      </c>
    </row>
    <row r="41" spans="1:13" x14ac:dyDescent="0.25">
      <c r="A41" s="109">
        <v>71</v>
      </c>
      <c r="B41" s="108">
        <v>13</v>
      </c>
      <c r="C41" s="108">
        <v>13</v>
      </c>
      <c r="D41" s="108">
        <v>12.9</v>
      </c>
      <c r="E41" s="108">
        <v>12.9</v>
      </c>
      <c r="F41" s="108">
        <v>12.8</v>
      </c>
      <c r="G41" s="108">
        <v>12.7</v>
      </c>
      <c r="H41" s="108">
        <v>12.7</v>
      </c>
      <c r="I41" s="108">
        <v>12.6</v>
      </c>
      <c r="J41" s="108">
        <v>12.6</v>
      </c>
      <c r="K41" s="108">
        <v>12.5</v>
      </c>
      <c r="L41" s="108">
        <v>12.5</v>
      </c>
      <c r="M41" s="108">
        <v>12.4</v>
      </c>
    </row>
    <row r="42" spans="1:13" x14ac:dyDescent="0.25">
      <c r="A42" s="109">
        <v>72</v>
      </c>
      <c r="B42" s="108">
        <v>12.4</v>
      </c>
      <c r="C42" s="108">
        <v>12.3</v>
      </c>
      <c r="D42" s="108">
        <v>12.3</v>
      </c>
      <c r="E42" s="108">
        <v>12.2</v>
      </c>
      <c r="F42" s="108">
        <v>12.2</v>
      </c>
      <c r="G42" s="108">
        <v>12.1</v>
      </c>
      <c r="H42" s="108">
        <v>12.1</v>
      </c>
      <c r="I42" s="108">
        <v>12</v>
      </c>
      <c r="J42" s="108">
        <v>12</v>
      </c>
      <c r="K42" s="108">
        <v>11.9</v>
      </c>
      <c r="L42" s="108">
        <v>11.9</v>
      </c>
      <c r="M42" s="108">
        <v>11.8</v>
      </c>
    </row>
    <row r="43" spans="1:13" x14ac:dyDescent="0.25">
      <c r="A43" s="109">
        <v>73</v>
      </c>
      <c r="B43" s="108">
        <v>11.8</v>
      </c>
      <c r="C43" s="108">
        <v>11.7</v>
      </c>
      <c r="D43" s="108">
        <v>11.7</v>
      </c>
      <c r="E43" s="108">
        <v>11.6</v>
      </c>
      <c r="F43" s="108">
        <v>11.6</v>
      </c>
      <c r="G43" s="108">
        <v>11.5</v>
      </c>
      <c r="H43" s="108">
        <v>11.5</v>
      </c>
      <c r="I43" s="108">
        <v>11.4</v>
      </c>
      <c r="J43" s="108">
        <v>11.4</v>
      </c>
      <c r="K43" s="108">
        <v>11.3</v>
      </c>
      <c r="L43" s="108">
        <v>11.3</v>
      </c>
      <c r="M43" s="108">
        <v>11.2</v>
      </c>
    </row>
    <row r="44" spans="1:13" x14ac:dyDescent="0.25">
      <c r="A44" s="109">
        <v>74</v>
      </c>
      <c r="B44" s="108">
        <v>11.2</v>
      </c>
      <c r="C44" s="108">
        <v>11.1</v>
      </c>
      <c r="D44" s="108">
        <v>11.1</v>
      </c>
      <c r="E44" s="108">
        <v>11</v>
      </c>
      <c r="F44" s="108">
        <v>11</v>
      </c>
      <c r="G44" s="108">
        <v>10.9</v>
      </c>
      <c r="H44" s="108">
        <v>10.9</v>
      </c>
      <c r="I44" s="108">
        <v>10.8</v>
      </c>
      <c r="J44" s="108">
        <v>10.8</v>
      </c>
      <c r="K44" s="108">
        <v>10.7</v>
      </c>
      <c r="L44" s="108">
        <v>10.7</v>
      </c>
      <c r="M44" s="108">
        <v>10.6</v>
      </c>
    </row>
    <row r="45" spans="1:13" x14ac:dyDescent="0.25">
      <c r="A45" s="109">
        <v>75</v>
      </c>
      <c r="B45" s="108">
        <v>10.6</v>
      </c>
      <c r="C45" s="108"/>
      <c r="D45" s="108"/>
      <c r="E45" s="108"/>
      <c r="F45" s="108"/>
      <c r="G45" s="108"/>
      <c r="H45" s="108"/>
      <c r="I45" s="108"/>
      <c r="J45" s="108"/>
      <c r="K45" s="108"/>
      <c r="L45" s="108"/>
      <c r="M45" s="108"/>
    </row>
  </sheetData>
  <sheetProtection algorithmName="SHA-512" hashValue="PJ2qPIgtnX80ucyf/sLUtSceL0CxIVMdb0ek/uMzlNDXluZ1+c/IpJ9MAR1nxMHt0ogIpFwJNun7w/pHVOKezA==" saltValue="zxzc6nRbp565MibUvopV8A==" spinCount="100000" sheet="1" objects="1" scenarios="1"/>
  <conditionalFormatting sqref="A6:A16 A30:A45">
    <cfRule type="expression" dxfId="375" priority="29" stopIfTrue="1">
      <formula>MOD(ROW(),2)=0</formula>
    </cfRule>
    <cfRule type="expression" dxfId="374" priority="30" stopIfTrue="1">
      <formula>MOD(ROW(),2)&lt;&gt;0</formula>
    </cfRule>
  </conditionalFormatting>
  <conditionalFormatting sqref="B6:M6 C29:D29 E29:M45 B30:D45">
    <cfRule type="expression" dxfId="373" priority="31" stopIfTrue="1">
      <formula>MOD(ROW(),2)=0</formula>
    </cfRule>
    <cfRule type="expression" dxfId="372" priority="32" stopIfTrue="1">
      <formula>MOD(ROW(),2)&lt;&gt;0</formula>
    </cfRule>
  </conditionalFormatting>
  <conditionalFormatting sqref="A17:A20">
    <cfRule type="expression" dxfId="371" priority="27" stopIfTrue="1">
      <formula>MOD(ROW(),2)=0</formula>
    </cfRule>
    <cfRule type="expression" dxfId="370" priority="28" stopIfTrue="1">
      <formula>MOD(ROW(),2)&lt;&gt;0</formula>
    </cfRule>
  </conditionalFormatting>
  <conditionalFormatting sqref="A28:A29">
    <cfRule type="expression" dxfId="369" priority="23" stopIfTrue="1">
      <formula>MOD(ROW(),2)=0</formula>
    </cfRule>
    <cfRule type="expression" dxfId="368" priority="24" stopIfTrue="1">
      <formula>MOD(ROW(),2)&lt;&gt;0</formula>
    </cfRule>
  </conditionalFormatting>
  <conditionalFormatting sqref="B28:B29">
    <cfRule type="expression" dxfId="367" priority="25" stopIfTrue="1">
      <formula>MOD(ROW(),2)=0</formula>
    </cfRule>
    <cfRule type="expression" dxfId="366" priority="26" stopIfTrue="1">
      <formula>MOD(ROW(),2)&lt;&gt;0</formula>
    </cfRule>
  </conditionalFormatting>
  <conditionalFormatting sqref="B7:M16">
    <cfRule type="expression" dxfId="365" priority="15" stopIfTrue="1">
      <formula>MOD(ROW(),2)=0</formula>
    </cfRule>
    <cfRule type="expression" dxfId="364" priority="16" stopIfTrue="1">
      <formula>MOD(ROW(),2)&lt;&gt;0</formula>
    </cfRule>
  </conditionalFormatting>
  <conditionalFormatting sqref="B17:M17 C18:M18 B20:M21">
    <cfRule type="expression" dxfId="363" priority="13" stopIfTrue="1">
      <formula>MOD(ROW(),2)=0</formula>
    </cfRule>
    <cfRule type="expression" dxfId="362" priority="14" stopIfTrue="1">
      <formula>MOD(ROW(),2)&lt;&gt;0</formula>
    </cfRule>
  </conditionalFormatting>
  <conditionalFormatting sqref="B19:M19">
    <cfRule type="expression" dxfId="361" priority="11" stopIfTrue="1">
      <formula>MOD(ROW(),2)=0</formula>
    </cfRule>
    <cfRule type="expression" dxfId="360" priority="12" stopIfTrue="1">
      <formula>MOD(ROW(),2)&lt;&gt;0</formula>
    </cfRule>
  </conditionalFormatting>
  <conditionalFormatting sqref="B18">
    <cfRule type="expression" dxfId="359" priority="9" stopIfTrue="1">
      <formula>MOD(ROW(),2)=0</formula>
    </cfRule>
    <cfRule type="expression" dxfId="358" priority="10" stopIfTrue="1">
      <formula>MOD(ROW(),2)&lt;&gt;0</formula>
    </cfRule>
  </conditionalFormatting>
  <conditionalFormatting sqref="A21">
    <cfRule type="expression" dxfId="357" priority="5" stopIfTrue="1">
      <formula>MOD(ROW(),2)=0</formula>
    </cfRule>
    <cfRule type="expression" dxfId="356" priority="6"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A5278-C904-49E0-BD37-9F1BE42E1F92}">
  <sheetPr codeName="Sheet121"/>
  <dimension ref="A1:M28"/>
  <sheetViews>
    <sheetView showGridLines="0" zoomScale="85" zoomScaleNormal="85" workbookViewId="0">
      <selection activeCell="C22" sqref="C22"/>
    </sheetView>
  </sheetViews>
  <sheetFormatPr defaultColWidth="10" defaultRowHeight="13.2" x14ac:dyDescent="0.25"/>
  <cols>
    <col min="1" max="1" width="31.88671875" style="27" customWidth="1"/>
    <col min="2" max="2" width="47.109375" style="27" customWidth="1"/>
    <col min="3" max="3" width="10.109375" style="27" customWidth="1"/>
    <col min="4" max="4" width="10" style="27" customWidth="1"/>
    <col min="5" max="16384" width="10" style="27"/>
  </cols>
  <sheetData>
    <row r="1" spans="1:13" ht="21" x14ac:dyDescent="0.4">
      <c r="A1" s="40" t="s">
        <v>0</v>
      </c>
      <c r="B1" s="41"/>
      <c r="C1" s="41"/>
      <c r="D1" s="41"/>
      <c r="E1" s="41"/>
      <c r="F1" s="41"/>
      <c r="G1" s="41"/>
      <c r="H1" s="41"/>
      <c r="I1" s="41"/>
    </row>
    <row r="2" spans="1:13" ht="15.6" x14ac:dyDescent="0.3">
      <c r="A2" s="42" t="str">
        <f>IF(title="&gt; Enter workbook title here","Enter workbook title in Cover sheet",title)</f>
        <v>Fire_S - Consolidated Factor Spreadsheet</v>
      </c>
      <c r="B2" s="43"/>
      <c r="C2" s="43"/>
      <c r="D2" s="43"/>
      <c r="E2" s="43"/>
      <c r="F2" s="43"/>
      <c r="G2" s="43"/>
      <c r="H2" s="43"/>
      <c r="I2" s="43"/>
    </row>
    <row r="3" spans="1:13" ht="15.6" x14ac:dyDescent="0.3">
      <c r="A3" s="44" t="str">
        <f>TABLE_FACTOR_TYPE&amp;" - "&amp;TABLE_REFERENCE</f>
        <v>Triv Comm - x-507</v>
      </c>
      <c r="B3" s="43"/>
      <c r="C3" s="43"/>
      <c r="D3" s="43"/>
      <c r="E3" s="43"/>
      <c r="F3" s="43"/>
      <c r="G3" s="43"/>
      <c r="H3" s="43"/>
      <c r="I3" s="43"/>
    </row>
    <row r="4" spans="1:13" x14ac:dyDescent="0.25">
      <c r="A4" s="45"/>
    </row>
    <row r="6" spans="1:13" x14ac:dyDescent="0.25">
      <c r="A6" s="77" t="s">
        <v>573</v>
      </c>
      <c r="B6" s="79" t="s">
        <v>574</v>
      </c>
      <c r="C6" s="79"/>
      <c r="D6" s="79"/>
      <c r="E6" s="79"/>
      <c r="F6" s="79"/>
      <c r="G6" s="79"/>
      <c r="H6" s="79"/>
      <c r="I6" s="79"/>
      <c r="J6" s="79"/>
      <c r="K6" s="79"/>
      <c r="L6" s="79"/>
      <c r="M6" s="79"/>
    </row>
    <row r="7" spans="1:13" x14ac:dyDescent="0.25">
      <c r="A7" s="78" t="s">
        <v>575</v>
      </c>
      <c r="B7" s="85" t="s">
        <v>82</v>
      </c>
      <c r="C7" s="85"/>
      <c r="D7" s="85"/>
      <c r="E7" s="85"/>
      <c r="F7" s="85"/>
      <c r="G7" s="85"/>
      <c r="H7" s="85"/>
      <c r="I7" s="85"/>
      <c r="J7" s="85"/>
      <c r="K7" s="85"/>
      <c r="L7" s="85"/>
      <c r="M7" s="85"/>
    </row>
    <row r="8" spans="1:13" x14ac:dyDescent="0.25">
      <c r="A8" s="78" t="s">
        <v>285</v>
      </c>
      <c r="B8" s="80" t="s">
        <v>481</v>
      </c>
      <c r="C8" s="85"/>
      <c r="D8" s="85"/>
      <c r="E8" s="85"/>
      <c r="F8" s="85"/>
      <c r="G8" s="85"/>
      <c r="H8" s="85"/>
      <c r="I8" s="85"/>
      <c r="J8" s="85"/>
      <c r="K8" s="85"/>
      <c r="L8" s="85"/>
      <c r="M8" s="85"/>
    </row>
    <row r="9" spans="1:13" x14ac:dyDescent="0.25">
      <c r="A9" s="78" t="s">
        <v>286</v>
      </c>
      <c r="B9" s="80" t="s">
        <v>482</v>
      </c>
      <c r="C9" s="85"/>
      <c r="D9" s="85"/>
      <c r="E9" s="85"/>
      <c r="F9" s="85"/>
      <c r="G9" s="85"/>
      <c r="H9" s="85"/>
      <c r="I9" s="85"/>
      <c r="J9" s="85"/>
      <c r="K9" s="85"/>
      <c r="L9" s="85"/>
      <c r="M9" s="85"/>
    </row>
    <row r="10" spans="1:13" ht="12.75" customHeight="1" x14ac:dyDescent="0.25">
      <c r="A10" s="78" t="s">
        <v>6</v>
      </c>
      <c r="B10" s="80" t="s">
        <v>488</v>
      </c>
      <c r="C10" s="85"/>
      <c r="D10" s="85"/>
      <c r="E10" s="85"/>
      <c r="F10" s="85"/>
      <c r="G10" s="85"/>
      <c r="H10" s="85"/>
      <c r="I10" s="85"/>
      <c r="J10" s="85"/>
      <c r="K10" s="85"/>
      <c r="L10" s="85"/>
      <c r="M10" s="85"/>
    </row>
    <row r="11" spans="1:13" x14ac:dyDescent="0.25">
      <c r="A11" s="78" t="s">
        <v>287</v>
      </c>
      <c r="B11" s="80" t="s">
        <v>422</v>
      </c>
      <c r="C11" s="85"/>
      <c r="D11" s="85"/>
      <c r="E11" s="85"/>
      <c r="F11" s="85"/>
      <c r="G11" s="85"/>
      <c r="H11" s="85"/>
      <c r="I11" s="85"/>
      <c r="J11" s="85"/>
      <c r="K11" s="85"/>
      <c r="L11" s="85"/>
      <c r="M11" s="85"/>
    </row>
    <row r="12" spans="1:13" ht="12.6" customHeight="1" x14ac:dyDescent="0.25">
      <c r="A12" s="78" t="s">
        <v>288</v>
      </c>
      <c r="B12" s="80" t="s">
        <v>484</v>
      </c>
      <c r="C12" s="85"/>
      <c r="D12" s="85"/>
      <c r="E12" s="85"/>
      <c r="F12" s="85"/>
      <c r="G12" s="85"/>
      <c r="H12" s="85"/>
      <c r="I12" s="85"/>
      <c r="J12" s="85"/>
      <c r="K12" s="85"/>
      <c r="L12" s="85"/>
      <c r="M12" s="85"/>
    </row>
    <row r="13" spans="1:13" ht="12.6" hidden="1" customHeight="1" x14ac:dyDescent="0.25">
      <c r="A13" s="78" t="s">
        <v>582</v>
      </c>
      <c r="B13" s="80">
        <v>1</v>
      </c>
      <c r="C13" s="85"/>
      <c r="D13" s="85"/>
      <c r="E13" s="85"/>
      <c r="F13" s="85"/>
      <c r="G13" s="85"/>
      <c r="H13" s="85"/>
      <c r="I13" s="85"/>
      <c r="J13" s="85"/>
      <c r="K13" s="85"/>
      <c r="L13" s="85"/>
      <c r="M13" s="85"/>
    </row>
    <row r="14" spans="1:13" ht="12.6" hidden="1" customHeight="1" x14ac:dyDescent="0.25">
      <c r="A14" s="78" t="s">
        <v>290</v>
      </c>
      <c r="B14" s="80">
        <v>502</v>
      </c>
      <c r="C14" s="85"/>
      <c r="D14" s="85"/>
      <c r="E14" s="85"/>
      <c r="F14" s="85"/>
      <c r="G14" s="85"/>
      <c r="H14" s="85"/>
      <c r="I14" s="85"/>
      <c r="J14" s="85"/>
      <c r="K14" s="85"/>
      <c r="L14" s="85"/>
      <c r="M14" s="85"/>
    </row>
    <row r="15" spans="1:13" x14ac:dyDescent="0.25">
      <c r="A15" s="78" t="s">
        <v>585</v>
      </c>
      <c r="B15" s="80" t="s">
        <v>74</v>
      </c>
      <c r="C15" s="85"/>
      <c r="D15" s="85"/>
      <c r="E15" s="85"/>
      <c r="F15" s="85"/>
      <c r="G15" s="85"/>
      <c r="H15" s="85"/>
      <c r="I15" s="85"/>
      <c r="J15" s="85"/>
      <c r="K15" s="85"/>
      <c r="L15" s="85"/>
      <c r="M15" s="85"/>
    </row>
    <row r="16" spans="1:13" x14ac:dyDescent="0.25">
      <c r="A16" s="78" t="s">
        <v>292</v>
      </c>
      <c r="B16" s="80" t="s">
        <v>490</v>
      </c>
      <c r="C16" s="85"/>
      <c r="D16" s="85"/>
      <c r="E16" s="85"/>
      <c r="F16" s="85"/>
      <c r="G16" s="85"/>
      <c r="H16" s="85"/>
      <c r="I16" s="85"/>
      <c r="J16" s="85"/>
      <c r="K16" s="85"/>
      <c r="L16" s="85"/>
      <c r="M16" s="85"/>
    </row>
    <row r="17" spans="1:13" ht="44.4" customHeight="1" x14ac:dyDescent="0.25">
      <c r="A17" s="78" t="s">
        <v>657</v>
      </c>
      <c r="B17" s="80" t="s">
        <v>487</v>
      </c>
      <c r="C17" s="85"/>
      <c r="D17" s="85"/>
      <c r="E17" s="85"/>
      <c r="F17" s="85"/>
      <c r="G17" s="85"/>
      <c r="H17" s="85"/>
      <c r="I17" s="85"/>
      <c r="J17" s="85"/>
      <c r="K17" s="85"/>
      <c r="L17" s="85"/>
      <c r="M17" s="85"/>
    </row>
    <row r="18" spans="1:13" x14ac:dyDescent="0.25">
      <c r="A18" s="78" t="s">
        <v>589</v>
      </c>
      <c r="B18" s="87">
        <v>45135</v>
      </c>
      <c r="C18" s="86"/>
      <c r="D18" s="86"/>
      <c r="E18" s="86"/>
      <c r="F18" s="86"/>
      <c r="G18" s="86"/>
      <c r="H18" s="86"/>
      <c r="I18" s="86"/>
      <c r="J18" s="86"/>
      <c r="K18" s="86"/>
      <c r="L18" s="86"/>
      <c r="M18" s="86"/>
    </row>
    <row r="19" spans="1:13" ht="12.75" customHeight="1" x14ac:dyDescent="0.25">
      <c r="A19" s="78" t="s">
        <v>295</v>
      </c>
      <c r="B19" s="87">
        <v>45135</v>
      </c>
      <c r="C19" s="86"/>
      <c r="D19" s="86"/>
      <c r="E19" s="86"/>
      <c r="F19" s="86"/>
      <c r="G19" s="86"/>
      <c r="H19" s="86"/>
      <c r="I19" s="86"/>
      <c r="J19" s="86"/>
      <c r="K19" s="86"/>
      <c r="L19" s="86"/>
      <c r="M19" s="86"/>
    </row>
    <row r="20" spans="1:13" x14ac:dyDescent="0.25">
      <c r="A20" s="78" t="s">
        <v>297</v>
      </c>
      <c r="B20" s="85" t="s">
        <v>310</v>
      </c>
      <c r="C20" s="85"/>
      <c r="D20" s="85"/>
      <c r="E20" s="85"/>
      <c r="F20" s="85"/>
      <c r="G20" s="85"/>
      <c r="H20" s="85"/>
      <c r="I20" s="85"/>
      <c r="J20" s="85"/>
      <c r="K20" s="85"/>
      <c r="L20" s="85"/>
      <c r="M20" s="85"/>
    </row>
    <row r="21" spans="1:13" x14ac:dyDescent="0.25">
      <c r="A21" s="168" t="s">
        <v>658</v>
      </c>
      <c r="B21" s="85" t="s">
        <v>309</v>
      </c>
      <c r="C21" s="85"/>
      <c r="D21" s="85"/>
      <c r="E21" s="85"/>
      <c r="F21" s="85"/>
      <c r="G21" s="85"/>
      <c r="H21" s="85"/>
      <c r="I21" s="85"/>
      <c r="J21" s="85"/>
      <c r="K21" s="85"/>
      <c r="L21" s="85"/>
      <c r="M21" s="85"/>
    </row>
    <row r="23" spans="1:13" x14ac:dyDescent="0.25">
      <c r="B23" s="95" t="str">
        <f>HYPERLINK("#'Factor List'!A1","Back to Factor List")</f>
        <v>Back to Factor List</v>
      </c>
    </row>
    <row r="24" spans="1:13" x14ac:dyDescent="0.25">
      <c r="B24" s="95" t="str">
        <f>HYPERLINK("#'Assumptions'!A1","Assumptions")</f>
        <v>Assumptions</v>
      </c>
    </row>
    <row r="26" spans="1:13" ht="12.6" customHeight="1" x14ac:dyDescent="0.25">
      <c r="A26" s="105" t="s">
        <v>716</v>
      </c>
      <c r="B26" s="105" t="s">
        <v>717</v>
      </c>
    </row>
    <row r="27" spans="1:13" x14ac:dyDescent="0.25">
      <c r="A27" s="171" t="s">
        <v>718</v>
      </c>
      <c r="B27" s="171">
        <v>11</v>
      </c>
    </row>
    <row r="28" spans="1:13" ht="12.9" customHeight="1" x14ac:dyDescent="0.25"/>
  </sheetData>
  <sheetProtection algorithmName="SHA-512" hashValue="jTilbw/Oavd6qlFFTJsm52itfzfSevObyiITz/OFL7WQjGZsBFxUdh+GvM+ZxmYU6QUj/VneDjqiYCI44+w3Vw==" saltValue="qTVjReJgDanG3vw9da4/Iw==" spinCount="100000" sheet="1" objects="1" scenarios="1"/>
  <conditionalFormatting sqref="A6:A16">
    <cfRule type="expression" dxfId="355" priority="39" stopIfTrue="1">
      <formula>MOD(ROW(),2)=0</formula>
    </cfRule>
    <cfRule type="expression" dxfId="354" priority="40" stopIfTrue="1">
      <formula>MOD(ROW(),2)&lt;&gt;0</formula>
    </cfRule>
  </conditionalFormatting>
  <conditionalFormatting sqref="B6:M6">
    <cfRule type="expression" dxfId="353" priority="41" stopIfTrue="1">
      <formula>MOD(ROW(),2)=0</formula>
    </cfRule>
    <cfRule type="expression" dxfId="352" priority="42" stopIfTrue="1">
      <formula>MOD(ROW(),2)&lt;&gt;0</formula>
    </cfRule>
  </conditionalFormatting>
  <conditionalFormatting sqref="A17:A20">
    <cfRule type="expression" dxfId="351" priority="37" stopIfTrue="1">
      <formula>MOD(ROW(),2)=0</formula>
    </cfRule>
    <cfRule type="expression" dxfId="350" priority="38" stopIfTrue="1">
      <formula>MOD(ROW(),2)&lt;&gt;0</formula>
    </cfRule>
  </conditionalFormatting>
  <conditionalFormatting sqref="B7:M7 C8:M16">
    <cfRule type="expression" dxfId="349" priority="31" stopIfTrue="1">
      <formula>MOD(ROW(),2)=0</formula>
    </cfRule>
    <cfRule type="expression" dxfId="348" priority="32" stopIfTrue="1">
      <formula>MOD(ROW(),2)&lt;&gt;0</formula>
    </cfRule>
  </conditionalFormatting>
  <conditionalFormatting sqref="C17:M18 B20:M21">
    <cfRule type="expression" dxfId="347" priority="29" stopIfTrue="1">
      <formula>MOD(ROW(),2)=0</formula>
    </cfRule>
    <cfRule type="expression" dxfId="346" priority="30" stopIfTrue="1">
      <formula>MOD(ROW(),2)&lt;&gt;0</formula>
    </cfRule>
  </conditionalFormatting>
  <conditionalFormatting sqref="C19:M19">
    <cfRule type="expression" dxfId="345" priority="27" stopIfTrue="1">
      <formula>MOD(ROW(),2)=0</formula>
    </cfRule>
    <cfRule type="expression" dxfId="344" priority="28" stopIfTrue="1">
      <formula>MOD(ROW(),2)&lt;&gt;0</formula>
    </cfRule>
  </conditionalFormatting>
  <conditionalFormatting sqref="A21">
    <cfRule type="expression" dxfId="343" priority="23" stopIfTrue="1">
      <formula>MOD(ROW(),2)=0</formula>
    </cfRule>
    <cfRule type="expression" dxfId="342" priority="24" stopIfTrue="1">
      <formula>MOD(ROW(),2)&lt;&gt;0</formula>
    </cfRule>
  </conditionalFormatting>
  <conditionalFormatting sqref="B8:B16">
    <cfRule type="expression" dxfId="341" priority="7" stopIfTrue="1">
      <formula>MOD(ROW(),2)=0</formula>
    </cfRule>
    <cfRule type="expression" dxfId="340" priority="8" stopIfTrue="1">
      <formula>MOD(ROW(),2)&lt;&gt;0</formula>
    </cfRule>
  </conditionalFormatting>
  <conditionalFormatting sqref="B17:B19">
    <cfRule type="expression" dxfId="339" priority="5" stopIfTrue="1">
      <formula>MOD(ROW(),2)=0</formula>
    </cfRule>
    <cfRule type="expression" dxfId="338" priority="6" stopIfTrue="1">
      <formula>MOD(ROW(),2)&lt;&gt;0</formula>
    </cfRule>
  </conditionalFormatting>
  <conditionalFormatting sqref="A26:A27">
    <cfRule type="expression" dxfId="337" priority="1" stopIfTrue="1">
      <formula>MOD(ROW(),2)=0</formula>
    </cfRule>
    <cfRule type="expression" dxfId="336" priority="2" stopIfTrue="1">
      <formula>MOD(ROW(),2)&lt;&gt;0</formula>
    </cfRule>
  </conditionalFormatting>
  <conditionalFormatting sqref="B26:B27">
    <cfRule type="expression" dxfId="335" priority="3" stopIfTrue="1">
      <formula>MOD(ROW(),2)=0</formula>
    </cfRule>
    <cfRule type="expression" dxfId="33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7"/>
  <dimension ref="A1:I68"/>
  <sheetViews>
    <sheetView showGridLines="0" zoomScale="85" zoomScaleNormal="85" workbookViewId="0"/>
  </sheetViews>
  <sheetFormatPr defaultColWidth="10" defaultRowHeight="13.2" x14ac:dyDescent="0.25"/>
  <cols>
    <col min="1" max="1" width="31.88671875" style="27" customWidth="1"/>
    <col min="2" max="3" width="22.88671875" style="27" customWidth="1"/>
    <col min="4" max="4" width="10" style="27" customWidth="1"/>
    <col min="5"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Fire_S - Consolidated Factor Spreadsheet</v>
      </c>
      <c r="B2" s="43"/>
      <c r="C2" s="43"/>
      <c r="D2" s="43"/>
      <c r="E2" s="43"/>
      <c r="F2" s="43"/>
      <c r="G2" s="43"/>
      <c r="H2" s="43"/>
      <c r="I2" s="43"/>
    </row>
    <row r="3" spans="1:9" ht="15.6" x14ac:dyDescent="0.3">
      <c r="A3" s="44" t="str">
        <f>TABLE_FACTOR_TYPE&amp;" - x-"&amp;TABLE_SERIES_NUMBER</f>
        <v>Scheme Pays AA - x-601</v>
      </c>
      <c r="B3" s="43"/>
      <c r="C3" s="43"/>
      <c r="D3" s="43"/>
      <c r="E3" s="43"/>
      <c r="F3" s="43"/>
      <c r="G3" s="43"/>
      <c r="H3" s="43"/>
      <c r="I3" s="43"/>
    </row>
    <row r="4" spans="1:9" x14ac:dyDescent="0.25">
      <c r="A4" s="45"/>
    </row>
    <row r="6" spans="1:9" x14ac:dyDescent="0.25">
      <c r="A6" s="77" t="s">
        <v>573</v>
      </c>
      <c r="B6" s="79" t="s">
        <v>574</v>
      </c>
      <c r="C6" s="79"/>
    </row>
    <row r="7" spans="1:9" x14ac:dyDescent="0.25">
      <c r="A7" s="78" t="s">
        <v>575</v>
      </c>
      <c r="B7" s="80" t="s">
        <v>82</v>
      </c>
      <c r="C7" s="80"/>
    </row>
    <row r="8" spans="1:9" x14ac:dyDescent="0.25">
      <c r="A8" s="78" t="s">
        <v>285</v>
      </c>
      <c r="B8" s="80">
        <v>1992</v>
      </c>
      <c r="C8" s="80"/>
    </row>
    <row r="9" spans="1:9" x14ac:dyDescent="0.25">
      <c r="A9" s="78" t="s">
        <v>286</v>
      </c>
      <c r="B9" s="80" t="s">
        <v>504</v>
      </c>
      <c r="C9" s="80"/>
    </row>
    <row r="10" spans="1:9" ht="26.4" x14ac:dyDescent="0.25">
      <c r="A10" s="78" t="s">
        <v>6</v>
      </c>
      <c r="B10" s="80" t="s">
        <v>505</v>
      </c>
      <c r="C10" s="80"/>
    </row>
    <row r="11" spans="1:9" x14ac:dyDescent="0.25">
      <c r="A11" s="78" t="s">
        <v>287</v>
      </c>
      <c r="B11" s="80" t="s">
        <v>407</v>
      </c>
      <c r="C11" s="80"/>
    </row>
    <row r="12" spans="1:9" x14ac:dyDescent="0.25">
      <c r="A12" s="78" t="s">
        <v>288</v>
      </c>
      <c r="B12" s="80" t="s">
        <v>506</v>
      </c>
      <c r="C12" s="80"/>
    </row>
    <row r="13" spans="1:9" hidden="1" x14ac:dyDescent="0.25">
      <c r="A13" s="78" t="s">
        <v>582</v>
      </c>
      <c r="B13" s="80">
        <v>2</v>
      </c>
      <c r="C13" s="80"/>
    </row>
    <row r="14" spans="1:9" hidden="1" x14ac:dyDescent="0.25">
      <c r="A14" s="78" t="s">
        <v>290</v>
      </c>
      <c r="B14" s="80">
        <v>601</v>
      </c>
      <c r="C14" s="80"/>
    </row>
    <row r="15" spans="1:9" x14ac:dyDescent="0.25">
      <c r="A15" s="78" t="s">
        <v>585</v>
      </c>
      <c r="B15" s="80" t="s">
        <v>507</v>
      </c>
      <c r="C15" s="80"/>
    </row>
    <row r="16" spans="1:9" x14ac:dyDescent="0.25">
      <c r="A16" s="78" t="s">
        <v>292</v>
      </c>
      <c r="B16" s="80" t="s">
        <v>307</v>
      </c>
      <c r="C16" s="80"/>
    </row>
    <row r="17" spans="1:3" ht="52.8" x14ac:dyDescent="0.25">
      <c r="A17" s="78" t="s">
        <v>657</v>
      </c>
      <c r="B17" s="85" t="s">
        <v>508</v>
      </c>
      <c r="C17" s="80"/>
    </row>
    <row r="18" spans="1:3" x14ac:dyDescent="0.25">
      <c r="A18" s="78" t="s">
        <v>589</v>
      </c>
      <c r="B18" s="86">
        <v>45135</v>
      </c>
      <c r="C18" s="80"/>
    </row>
    <row r="19" spans="1:3" x14ac:dyDescent="0.25">
      <c r="A19" s="78" t="s">
        <v>295</v>
      </c>
      <c r="B19" s="86">
        <v>45135</v>
      </c>
      <c r="C19" s="80"/>
    </row>
    <row r="20" spans="1:3" x14ac:dyDescent="0.25">
      <c r="A20" s="78" t="s">
        <v>297</v>
      </c>
      <c r="B20" s="85" t="s">
        <v>310</v>
      </c>
      <c r="C20" s="80"/>
    </row>
    <row r="21" spans="1:3" x14ac:dyDescent="0.25">
      <c r="A21" s="168" t="s">
        <v>658</v>
      </c>
      <c r="B21" s="85" t="s">
        <v>309</v>
      </c>
      <c r="C21" s="80"/>
    </row>
    <row r="23" spans="1:3" x14ac:dyDescent="0.25">
      <c r="B23" s="95" t="str">
        <f>HYPERLINK("#'Factor List'!A1","Back to Factor List")</f>
        <v>Back to Factor List</v>
      </c>
    </row>
    <row r="24" spans="1:3" x14ac:dyDescent="0.25">
      <c r="B24" s="95" t="str">
        <f>HYPERLINK("#'Assumptions'!A1","Assumptions")</f>
        <v>Assumptions</v>
      </c>
    </row>
    <row r="26" spans="1:3" ht="52.8" x14ac:dyDescent="0.25">
      <c r="A26" s="91" t="s">
        <v>659</v>
      </c>
      <c r="B26" s="91" t="s">
        <v>719</v>
      </c>
      <c r="C26" s="91" t="s">
        <v>720</v>
      </c>
    </row>
    <row r="27" spans="1:3" x14ac:dyDescent="0.25">
      <c r="A27" s="92">
        <v>18</v>
      </c>
      <c r="B27" s="93">
        <v>10.46</v>
      </c>
      <c r="C27" s="93">
        <v>10.46</v>
      </c>
    </row>
    <row r="28" spans="1:3" x14ac:dyDescent="0.25">
      <c r="A28" s="92">
        <v>19</v>
      </c>
      <c r="B28" s="93">
        <v>10.61</v>
      </c>
      <c r="C28" s="93">
        <v>10.61</v>
      </c>
    </row>
    <row r="29" spans="1:3" x14ac:dyDescent="0.25">
      <c r="A29" s="92">
        <v>20</v>
      </c>
      <c r="B29" s="93">
        <v>10.76</v>
      </c>
      <c r="C29" s="93">
        <v>10.76</v>
      </c>
    </row>
    <row r="30" spans="1:3" x14ac:dyDescent="0.25">
      <c r="A30" s="92">
        <v>21</v>
      </c>
      <c r="B30" s="93">
        <v>10.91</v>
      </c>
      <c r="C30" s="93">
        <v>10.91</v>
      </c>
    </row>
    <row r="31" spans="1:3" x14ac:dyDescent="0.25">
      <c r="A31" s="92">
        <v>22</v>
      </c>
      <c r="B31" s="93">
        <v>11.07</v>
      </c>
      <c r="C31" s="93">
        <v>11.07</v>
      </c>
    </row>
    <row r="32" spans="1:3" x14ac:dyDescent="0.25">
      <c r="A32" s="92">
        <v>23</v>
      </c>
      <c r="B32" s="93">
        <v>11.23</v>
      </c>
      <c r="C32" s="93">
        <v>11.23</v>
      </c>
    </row>
    <row r="33" spans="1:3" x14ac:dyDescent="0.25">
      <c r="A33" s="92">
        <v>24</v>
      </c>
      <c r="B33" s="93">
        <v>11.39</v>
      </c>
      <c r="C33" s="93">
        <v>11.39</v>
      </c>
    </row>
    <row r="34" spans="1:3" x14ac:dyDescent="0.25">
      <c r="A34" s="92">
        <v>25</v>
      </c>
      <c r="B34" s="93">
        <v>11.55</v>
      </c>
      <c r="C34" s="93">
        <v>11.55</v>
      </c>
    </row>
    <row r="35" spans="1:3" x14ac:dyDescent="0.25">
      <c r="A35" s="92">
        <v>26</v>
      </c>
      <c r="B35" s="93">
        <v>11.72</v>
      </c>
      <c r="C35" s="93">
        <v>11.72</v>
      </c>
    </row>
    <row r="36" spans="1:3" x14ac:dyDescent="0.25">
      <c r="A36" s="92">
        <v>27</v>
      </c>
      <c r="B36" s="93">
        <v>11.89</v>
      </c>
      <c r="C36" s="93">
        <v>11.89</v>
      </c>
    </row>
    <row r="37" spans="1:3" x14ac:dyDescent="0.25">
      <c r="A37" s="92">
        <v>28</v>
      </c>
      <c r="B37" s="93">
        <v>12.06</v>
      </c>
      <c r="C37" s="93">
        <v>12.06</v>
      </c>
    </row>
    <row r="38" spans="1:3" x14ac:dyDescent="0.25">
      <c r="A38" s="92">
        <v>29</v>
      </c>
      <c r="B38" s="93">
        <v>12.23</v>
      </c>
      <c r="C38" s="93">
        <v>12.23</v>
      </c>
    </row>
    <row r="39" spans="1:3" x14ac:dyDescent="0.25">
      <c r="A39" s="92">
        <v>30</v>
      </c>
      <c r="B39" s="93">
        <v>12.41</v>
      </c>
      <c r="C39" s="93">
        <v>12.41</v>
      </c>
    </row>
    <row r="40" spans="1:3" x14ac:dyDescent="0.25">
      <c r="A40" s="92">
        <v>31</v>
      </c>
      <c r="B40" s="93">
        <v>12.59</v>
      </c>
      <c r="C40" s="93">
        <v>12.59</v>
      </c>
    </row>
    <row r="41" spans="1:3" x14ac:dyDescent="0.25">
      <c r="A41" s="92">
        <v>32</v>
      </c>
      <c r="B41" s="93">
        <v>12.77</v>
      </c>
      <c r="C41" s="93">
        <v>12.77</v>
      </c>
    </row>
    <row r="42" spans="1:3" x14ac:dyDescent="0.25">
      <c r="A42" s="92">
        <v>33</v>
      </c>
      <c r="B42" s="93">
        <v>12.96</v>
      </c>
      <c r="C42" s="93">
        <v>12.96</v>
      </c>
    </row>
    <row r="43" spans="1:3" x14ac:dyDescent="0.25">
      <c r="A43" s="92">
        <v>34</v>
      </c>
      <c r="B43" s="93">
        <v>13.15</v>
      </c>
      <c r="C43" s="93">
        <v>13.15</v>
      </c>
    </row>
    <row r="44" spans="1:3" x14ac:dyDescent="0.25">
      <c r="A44" s="92">
        <v>35</v>
      </c>
      <c r="B44" s="93">
        <v>13.34</v>
      </c>
      <c r="C44" s="93">
        <v>13.34</v>
      </c>
    </row>
    <row r="45" spans="1:3" x14ac:dyDescent="0.25">
      <c r="A45" s="92">
        <v>36</v>
      </c>
      <c r="B45" s="93">
        <v>13.54</v>
      </c>
      <c r="C45" s="93">
        <v>13.54</v>
      </c>
    </row>
    <row r="46" spans="1:3" x14ac:dyDescent="0.25">
      <c r="A46" s="92">
        <v>37</v>
      </c>
      <c r="B46" s="93">
        <v>13.74</v>
      </c>
      <c r="C46" s="93">
        <v>13.74</v>
      </c>
    </row>
    <row r="47" spans="1:3" x14ac:dyDescent="0.25">
      <c r="A47" s="92">
        <v>38</v>
      </c>
      <c r="B47" s="93">
        <v>13.95</v>
      </c>
      <c r="C47" s="93">
        <v>13.95</v>
      </c>
    </row>
    <row r="48" spans="1:3" x14ac:dyDescent="0.25">
      <c r="A48" s="92">
        <v>39</v>
      </c>
      <c r="B48" s="93">
        <v>14.16</v>
      </c>
      <c r="C48" s="93">
        <v>14.16</v>
      </c>
    </row>
    <row r="49" spans="1:3" x14ac:dyDescent="0.25">
      <c r="A49" s="92">
        <v>40</v>
      </c>
      <c r="B49" s="93">
        <v>14.37</v>
      </c>
      <c r="C49" s="93">
        <v>14.37</v>
      </c>
    </row>
    <row r="50" spans="1:3" x14ac:dyDescent="0.25">
      <c r="A50" s="92">
        <v>41</v>
      </c>
      <c r="B50" s="93">
        <v>14.59</v>
      </c>
      <c r="C50" s="93">
        <v>14.59</v>
      </c>
    </row>
    <row r="51" spans="1:3" x14ac:dyDescent="0.25">
      <c r="A51" s="92">
        <v>42</v>
      </c>
      <c r="B51" s="93">
        <v>14.81</v>
      </c>
      <c r="C51" s="93">
        <v>14.81</v>
      </c>
    </row>
    <row r="52" spans="1:3" x14ac:dyDescent="0.25">
      <c r="A52" s="92">
        <v>43</v>
      </c>
      <c r="B52" s="93">
        <v>15.04</v>
      </c>
      <c r="C52" s="93">
        <v>15.04</v>
      </c>
    </row>
    <row r="53" spans="1:3" x14ac:dyDescent="0.25">
      <c r="A53" s="92">
        <v>44</v>
      </c>
      <c r="B53" s="93">
        <v>15.28</v>
      </c>
      <c r="C53" s="93">
        <v>15.28</v>
      </c>
    </row>
    <row r="54" spans="1:3" x14ac:dyDescent="0.25">
      <c r="A54" s="92">
        <v>45</v>
      </c>
      <c r="B54" s="93">
        <v>15.52</v>
      </c>
      <c r="C54" s="93">
        <v>15.52</v>
      </c>
    </row>
    <row r="55" spans="1:3" x14ac:dyDescent="0.25">
      <c r="A55" s="92">
        <v>46</v>
      </c>
      <c r="B55" s="93">
        <v>15.76</v>
      </c>
      <c r="C55" s="93">
        <v>15.76</v>
      </c>
    </row>
    <row r="56" spans="1:3" x14ac:dyDescent="0.25">
      <c r="A56" s="92">
        <v>47</v>
      </c>
      <c r="B56" s="93">
        <v>16.02</v>
      </c>
      <c r="C56" s="93">
        <v>16.02</v>
      </c>
    </row>
    <row r="57" spans="1:3" x14ac:dyDescent="0.25">
      <c r="A57" s="92">
        <v>48</v>
      </c>
      <c r="B57" s="93">
        <v>16.27</v>
      </c>
      <c r="C57" s="93">
        <v>16.27</v>
      </c>
    </row>
    <row r="58" spans="1:3" x14ac:dyDescent="0.25">
      <c r="A58" s="92">
        <v>49</v>
      </c>
      <c r="B58" s="93">
        <v>16.54</v>
      </c>
      <c r="C58" s="93">
        <v>16.54</v>
      </c>
    </row>
    <row r="59" spans="1:3" x14ac:dyDescent="0.25">
      <c r="A59" s="92">
        <v>50</v>
      </c>
      <c r="B59" s="93">
        <v>16.809999999999999</v>
      </c>
      <c r="C59" s="93">
        <v>16.809999999999999</v>
      </c>
    </row>
    <row r="60" spans="1:3" x14ac:dyDescent="0.25">
      <c r="A60" s="92">
        <v>51</v>
      </c>
      <c r="B60" s="93">
        <v>17.100000000000001</v>
      </c>
      <c r="C60" s="93">
        <v>17.100000000000001</v>
      </c>
    </row>
    <row r="61" spans="1:3" x14ac:dyDescent="0.25">
      <c r="A61" s="92">
        <v>52</v>
      </c>
      <c r="B61" s="93">
        <v>17.38</v>
      </c>
      <c r="C61" s="93">
        <v>17.38</v>
      </c>
    </row>
    <row r="62" spans="1:3" x14ac:dyDescent="0.25">
      <c r="A62" s="92">
        <v>53</v>
      </c>
      <c r="B62" s="93">
        <v>17.68</v>
      </c>
      <c r="C62" s="93">
        <v>17.68</v>
      </c>
    </row>
    <row r="63" spans="1:3" x14ac:dyDescent="0.25">
      <c r="A63" s="92">
        <v>54</v>
      </c>
      <c r="B63" s="93">
        <v>17.989999999999998</v>
      </c>
      <c r="C63" s="93">
        <v>17.989999999999998</v>
      </c>
    </row>
    <row r="64" spans="1:3" x14ac:dyDescent="0.25">
      <c r="A64" s="92">
        <v>55</v>
      </c>
      <c r="B64" s="93">
        <v>18.309999999999999</v>
      </c>
      <c r="C64" s="93">
        <v>18.309999999999999</v>
      </c>
    </row>
    <row r="65" spans="1:3" x14ac:dyDescent="0.25">
      <c r="A65" s="92">
        <v>56</v>
      </c>
      <c r="B65" s="93">
        <v>18.64</v>
      </c>
      <c r="C65" s="93">
        <v>18.64</v>
      </c>
    </row>
    <row r="66" spans="1:3" x14ac:dyDescent="0.25">
      <c r="A66" s="92">
        <v>57</v>
      </c>
      <c r="B66" s="93">
        <v>18.98</v>
      </c>
      <c r="C66" s="93">
        <v>18.98</v>
      </c>
    </row>
    <row r="67" spans="1:3" x14ac:dyDescent="0.25">
      <c r="A67" s="92">
        <v>58</v>
      </c>
      <c r="B67" s="93">
        <v>19.329999999999998</v>
      </c>
      <c r="C67" s="93">
        <v>19.329999999999998</v>
      </c>
    </row>
    <row r="68" spans="1:3" x14ac:dyDescent="0.25">
      <c r="A68" s="92">
        <v>59</v>
      </c>
      <c r="B68" s="93">
        <v>19.7</v>
      </c>
      <c r="C68" s="93">
        <v>19.7</v>
      </c>
    </row>
  </sheetData>
  <sheetProtection algorithmName="SHA-512" hashValue="9rh2sAQ1hi34jpB3bzRGqNlvmx7XFEwpZkR8bj7phWbrhc03309Gdi6KjKn+lGBJ8BH8+ZJdvGNY0LytMmYWRw==" saltValue="XQkprs0kLd9qKl0N7un6Jg==" spinCount="100000" sheet="1" objects="1" scenarios="1"/>
  <conditionalFormatting sqref="A6:A16 A18:A20">
    <cfRule type="expression" dxfId="333" priority="19" stopIfTrue="1">
      <formula>MOD(ROW(),2)=0</formula>
    </cfRule>
    <cfRule type="expression" dxfId="332" priority="20" stopIfTrue="1">
      <formula>MOD(ROW(),2)&lt;&gt;0</formula>
    </cfRule>
  </conditionalFormatting>
  <conditionalFormatting sqref="B6:C16 C17:C21">
    <cfRule type="expression" dxfId="331" priority="21" stopIfTrue="1">
      <formula>MOD(ROW(),2)=0</formula>
    </cfRule>
    <cfRule type="expression" dxfId="330" priority="22" stopIfTrue="1">
      <formula>MOD(ROW(),2)&lt;&gt;0</formula>
    </cfRule>
  </conditionalFormatting>
  <conditionalFormatting sqref="B17:B21">
    <cfRule type="expression" dxfId="329" priority="13" stopIfTrue="1">
      <formula>MOD(ROW(),2)=0</formula>
    </cfRule>
    <cfRule type="expression" dxfId="328" priority="14" stopIfTrue="1">
      <formula>MOD(ROW(),2)&lt;&gt;0</formula>
    </cfRule>
  </conditionalFormatting>
  <conditionalFormatting sqref="A17">
    <cfRule type="expression" dxfId="327" priority="11" stopIfTrue="1">
      <formula>MOD(ROW(),2)=0</formula>
    </cfRule>
    <cfRule type="expression" dxfId="326" priority="12" stopIfTrue="1">
      <formula>MOD(ROW(),2)&lt;&gt;0</formula>
    </cfRule>
  </conditionalFormatting>
  <conditionalFormatting sqref="A26:A68">
    <cfRule type="expression" dxfId="325" priority="7" stopIfTrue="1">
      <formula>MOD(ROW(),2)=0</formula>
    </cfRule>
    <cfRule type="expression" dxfId="324" priority="8" stopIfTrue="1">
      <formula>MOD(ROW(),2)&lt;&gt;0</formula>
    </cfRule>
  </conditionalFormatting>
  <conditionalFormatting sqref="B26:C68">
    <cfRule type="expression" dxfId="323" priority="9" stopIfTrue="1">
      <formula>MOD(ROW(),2)=0</formula>
    </cfRule>
    <cfRule type="expression" dxfId="322" priority="10" stopIfTrue="1">
      <formula>MOD(ROW(),2)&lt;&gt;0</formula>
    </cfRule>
  </conditionalFormatting>
  <conditionalFormatting sqref="A21">
    <cfRule type="expression" dxfId="321" priority="3" stopIfTrue="1">
      <formula>MOD(ROW(),2)=0</formula>
    </cfRule>
    <cfRule type="expression" dxfId="32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68"/>
  <dimension ref="A1:I65"/>
  <sheetViews>
    <sheetView showGridLines="0" zoomScale="85" zoomScaleNormal="85" workbookViewId="0">
      <selection activeCell="B11" sqref="B11"/>
    </sheetView>
  </sheetViews>
  <sheetFormatPr defaultColWidth="10" defaultRowHeight="13.2" x14ac:dyDescent="0.25"/>
  <cols>
    <col min="1" max="1" width="31.88671875" style="27" customWidth="1"/>
    <col min="2" max="3" width="22.88671875" style="27" customWidth="1"/>
    <col min="4" max="4" width="10" style="27" customWidth="1"/>
    <col min="5"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Fire_S - Consolidated Factor Spreadsheet</v>
      </c>
      <c r="B2" s="43"/>
      <c r="C2" s="43"/>
      <c r="D2" s="43"/>
      <c r="E2" s="43"/>
      <c r="F2" s="43"/>
      <c r="G2" s="43"/>
      <c r="H2" s="43"/>
      <c r="I2" s="43"/>
    </row>
    <row r="3" spans="1:9" ht="15.6" x14ac:dyDescent="0.3">
      <c r="A3" s="44" t="str">
        <f>TABLE_FACTOR_TYPE&amp;" - x-"&amp;TABLE_SERIES_NUMBER</f>
        <v>Scheme Pays AA - x-602</v>
      </c>
      <c r="B3" s="43"/>
      <c r="C3" s="43"/>
      <c r="D3" s="43"/>
      <c r="E3" s="43"/>
      <c r="F3" s="43"/>
      <c r="G3" s="43"/>
      <c r="H3" s="43"/>
      <c r="I3" s="43"/>
    </row>
    <row r="4" spans="1:9" x14ac:dyDescent="0.25">
      <c r="A4" s="45"/>
    </row>
    <row r="6" spans="1:9" x14ac:dyDescent="0.25">
      <c r="A6" s="77" t="s">
        <v>573</v>
      </c>
      <c r="B6" s="79" t="s">
        <v>574</v>
      </c>
      <c r="C6" s="79"/>
    </row>
    <row r="7" spans="1:9" x14ac:dyDescent="0.25">
      <c r="A7" s="78" t="s">
        <v>575</v>
      </c>
      <c r="B7" s="80" t="s">
        <v>82</v>
      </c>
      <c r="C7" s="80"/>
    </row>
    <row r="8" spans="1:9" x14ac:dyDescent="0.25">
      <c r="A8" s="78" t="s">
        <v>285</v>
      </c>
      <c r="B8" s="80">
        <v>1992</v>
      </c>
      <c r="C8" s="80"/>
    </row>
    <row r="9" spans="1:9" x14ac:dyDescent="0.25">
      <c r="A9" s="78" t="s">
        <v>286</v>
      </c>
      <c r="B9" s="80" t="s">
        <v>504</v>
      </c>
      <c r="C9" s="80"/>
    </row>
    <row r="10" spans="1:9" ht="39.6" x14ac:dyDescent="0.25">
      <c r="A10" s="78" t="s">
        <v>6</v>
      </c>
      <c r="B10" s="80" t="s">
        <v>736</v>
      </c>
      <c r="C10" s="80"/>
    </row>
    <row r="11" spans="1:9" x14ac:dyDescent="0.25">
      <c r="A11" s="78" t="s">
        <v>287</v>
      </c>
      <c r="B11" s="80" t="s">
        <v>407</v>
      </c>
      <c r="C11" s="80"/>
    </row>
    <row r="12" spans="1:9" x14ac:dyDescent="0.25">
      <c r="A12" s="78" t="s">
        <v>288</v>
      </c>
      <c r="B12" s="80" t="s">
        <v>506</v>
      </c>
      <c r="C12" s="80"/>
    </row>
    <row r="13" spans="1:9" hidden="1" x14ac:dyDescent="0.25">
      <c r="A13" s="78" t="s">
        <v>582</v>
      </c>
      <c r="B13" s="80">
        <v>2</v>
      </c>
      <c r="C13" s="80"/>
    </row>
    <row r="14" spans="1:9" hidden="1" x14ac:dyDescent="0.25">
      <c r="A14" s="78" t="s">
        <v>290</v>
      </c>
      <c r="B14" s="80">
        <v>602</v>
      </c>
      <c r="C14" s="80"/>
    </row>
    <row r="15" spans="1:9" x14ac:dyDescent="0.25">
      <c r="A15" s="78" t="s">
        <v>585</v>
      </c>
      <c r="B15" s="80" t="s">
        <v>509</v>
      </c>
      <c r="C15" s="80"/>
    </row>
    <row r="16" spans="1:9" x14ac:dyDescent="0.25">
      <c r="A16" s="78" t="s">
        <v>292</v>
      </c>
      <c r="B16" s="80" t="s">
        <v>316</v>
      </c>
      <c r="C16" s="80"/>
    </row>
    <row r="17" spans="1:3" ht="52.8" x14ac:dyDescent="0.25">
      <c r="A17" s="78" t="s">
        <v>657</v>
      </c>
      <c r="B17" s="85" t="s">
        <v>508</v>
      </c>
      <c r="C17" s="80"/>
    </row>
    <row r="18" spans="1:3" x14ac:dyDescent="0.25">
      <c r="A18" s="78" t="s">
        <v>589</v>
      </c>
      <c r="B18" s="86">
        <v>45135</v>
      </c>
      <c r="C18" s="80"/>
    </row>
    <row r="19" spans="1:3" x14ac:dyDescent="0.25">
      <c r="A19" s="78" t="s">
        <v>295</v>
      </c>
      <c r="B19" s="86">
        <v>45135</v>
      </c>
      <c r="C19" s="80"/>
    </row>
    <row r="20" spans="1:3" x14ac:dyDescent="0.25">
      <c r="A20" s="78" t="s">
        <v>297</v>
      </c>
      <c r="B20" s="85" t="s">
        <v>310</v>
      </c>
      <c r="C20" s="80"/>
    </row>
    <row r="21" spans="1:3" x14ac:dyDescent="0.25">
      <c r="A21" s="168" t="s">
        <v>658</v>
      </c>
      <c r="B21" s="85" t="s">
        <v>309</v>
      </c>
      <c r="C21" s="80"/>
    </row>
    <row r="23" spans="1:3" x14ac:dyDescent="0.25">
      <c r="B23" s="95" t="str">
        <f>HYPERLINK("#'Factor List'!A1","Back to Factor List")</f>
        <v>Back to Factor List</v>
      </c>
    </row>
    <row r="24" spans="1:3" x14ac:dyDescent="0.25">
      <c r="B24" s="95" t="str">
        <f>HYPERLINK("#'Assumptions'!A1","Assumptions")</f>
        <v>Assumptions</v>
      </c>
    </row>
    <row r="26" spans="1:3" ht="52.8" x14ac:dyDescent="0.25">
      <c r="A26" s="91" t="s">
        <v>659</v>
      </c>
      <c r="B26" s="91" t="s">
        <v>719</v>
      </c>
      <c r="C26" s="91" t="s">
        <v>720</v>
      </c>
    </row>
    <row r="27" spans="1:3" x14ac:dyDescent="0.25">
      <c r="A27" s="92">
        <v>60</v>
      </c>
      <c r="B27" s="93">
        <v>19.579999999999998</v>
      </c>
      <c r="C27" s="93">
        <v>19.579999999999998</v>
      </c>
    </row>
    <row r="28" spans="1:3" x14ac:dyDescent="0.25">
      <c r="A28" s="92">
        <v>61</v>
      </c>
      <c r="B28" s="93">
        <v>18.96</v>
      </c>
      <c r="C28" s="93">
        <v>18.96</v>
      </c>
    </row>
    <row r="29" spans="1:3" x14ac:dyDescent="0.25">
      <c r="A29" s="92">
        <v>62</v>
      </c>
      <c r="B29" s="93">
        <v>18.329999999999998</v>
      </c>
      <c r="C29" s="93">
        <v>18.329999999999998</v>
      </c>
    </row>
    <row r="30" spans="1:3" x14ac:dyDescent="0.25">
      <c r="A30" s="92">
        <v>63</v>
      </c>
      <c r="B30" s="93">
        <v>17.71</v>
      </c>
      <c r="C30" s="93">
        <v>17.71</v>
      </c>
    </row>
    <row r="31" spans="1:3" x14ac:dyDescent="0.25">
      <c r="A31" s="92">
        <v>64</v>
      </c>
      <c r="B31" s="93">
        <v>17.079999999999998</v>
      </c>
      <c r="C31" s="93">
        <v>17.079999999999998</v>
      </c>
    </row>
    <row r="32" spans="1:3" x14ac:dyDescent="0.25">
      <c r="A32" s="92">
        <v>65</v>
      </c>
      <c r="B32" s="93">
        <v>16.45</v>
      </c>
      <c r="C32" s="93">
        <v>16.45</v>
      </c>
    </row>
    <row r="33" spans="1:3" x14ac:dyDescent="0.25">
      <c r="A33" s="92">
        <v>66</v>
      </c>
      <c r="B33" s="93">
        <v>15.83</v>
      </c>
      <c r="C33" s="93">
        <v>15.83</v>
      </c>
    </row>
    <row r="34" spans="1:3" x14ac:dyDescent="0.25">
      <c r="A34" s="92">
        <v>67</v>
      </c>
      <c r="B34" s="93">
        <v>15.2</v>
      </c>
      <c r="C34" s="93">
        <v>15.2</v>
      </c>
    </row>
    <row r="35" spans="1:3" x14ac:dyDescent="0.25">
      <c r="A35" s="92">
        <v>68</v>
      </c>
      <c r="B35" s="93">
        <v>14.57</v>
      </c>
      <c r="C35" s="93">
        <v>14.57</v>
      </c>
    </row>
    <row r="36" spans="1:3" x14ac:dyDescent="0.25">
      <c r="A36" s="92">
        <v>69</v>
      </c>
      <c r="B36" s="93">
        <v>13.94</v>
      </c>
      <c r="C36" s="93">
        <v>13.94</v>
      </c>
    </row>
    <row r="37" spans="1:3" x14ac:dyDescent="0.25">
      <c r="A37" s="92">
        <v>70</v>
      </c>
      <c r="B37" s="93">
        <v>13.32</v>
      </c>
      <c r="C37" s="93">
        <v>13.32</v>
      </c>
    </row>
    <row r="38" spans="1:3" x14ac:dyDescent="0.25">
      <c r="A38" s="92">
        <v>71</v>
      </c>
      <c r="B38" s="93">
        <v>12.7</v>
      </c>
      <c r="C38" s="93">
        <v>12.7</v>
      </c>
    </row>
    <row r="39" spans="1:3" x14ac:dyDescent="0.25">
      <c r="A39" s="92">
        <v>72</v>
      </c>
      <c r="B39" s="93">
        <v>12.08</v>
      </c>
      <c r="C39" s="93">
        <v>12.08</v>
      </c>
    </row>
    <row r="40" spans="1:3" x14ac:dyDescent="0.25">
      <c r="A40" s="92">
        <v>73</v>
      </c>
      <c r="B40" s="93">
        <v>11.47</v>
      </c>
      <c r="C40" s="93">
        <v>11.47</v>
      </c>
    </row>
    <row r="41" spans="1:3" x14ac:dyDescent="0.25">
      <c r="A41" s="92">
        <v>74</v>
      </c>
      <c r="B41" s="93">
        <v>10.86</v>
      </c>
      <c r="C41" s="93">
        <v>10.86</v>
      </c>
    </row>
    <row r="42" spans="1:3" x14ac:dyDescent="0.25">
      <c r="A42"/>
      <c r="B42"/>
    </row>
    <row r="43" spans="1:3" x14ac:dyDescent="0.25">
      <c r="A43"/>
      <c r="B43"/>
    </row>
    <row r="44" spans="1:3" ht="39.6" customHeight="1" x14ac:dyDescent="0.25">
      <c r="A44"/>
      <c r="B44"/>
    </row>
    <row r="45" spans="1:3" x14ac:dyDescent="0.25">
      <c r="A45"/>
      <c r="B45"/>
    </row>
    <row r="46" spans="1:3" ht="27.6" customHeight="1" x14ac:dyDescent="0.25">
      <c r="A46"/>
      <c r="B46"/>
    </row>
    <row r="47" spans="1:3" x14ac:dyDescent="0.25">
      <c r="A47"/>
      <c r="B47"/>
    </row>
    <row r="48" spans="1:3"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jVvZ+mT9BtIPZxdJZKP6d27AVe+31wjzQAgnzqeNv2wcIGNhAsDCML1n3WI4q8TnHhqbhP8ucusay12zvv4ZPA==" saltValue="DdSaxh2movx971DRuurHCg==" spinCount="100000" sheet="1" objects="1" scenarios="1"/>
  <conditionalFormatting sqref="A6:A16 A18:A20">
    <cfRule type="expression" dxfId="319" priority="19" stopIfTrue="1">
      <formula>MOD(ROW(),2)=0</formula>
    </cfRule>
    <cfRule type="expression" dxfId="318" priority="20" stopIfTrue="1">
      <formula>MOD(ROW(),2)&lt;&gt;0</formula>
    </cfRule>
  </conditionalFormatting>
  <conditionalFormatting sqref="B6:C16 C17:C21">
    <cfRule type="expression" dxfId="317" priority="21" stopIfTrue="1">
      <formula>MOD(ROW(),2)=0</formula>
    </cfRule>
    <cfRule type="expression" dxfId="316" priority="22" stopIfTrue="1">
      <formula>MOD(ROW(),2)&lt;&gt;0</formula>
    </cfRule>
  </conditionalFormatting>
  <conditionalFormatting sqref="B17:B21">
    <cfRule type="expression" dxfId="315" priority="13" stopIfTrue="1">
      <formula>MOD(ROW(),2)=0</formula>
    </cfRule>
    <cfRule type="expression" dxfId="314" priority="14" stopIfTrue="1">
      <formula>MOD(ROW(),2)&lt;&gt;0</formula>
    </cfRule>
  </conditionalFormatting>
  <conditionalFormatting sqref="A17">
    <cfRule type="expression" dxfId="313" priority="11" stopIfTrue="1">
      <formula>MOD(ROW(),2)=0</formula>
    </cfRule>
    <cfRule type="expression" dxfId="312" priority="12" stopIfTrue="1">
      <formula>MOD(ROW(),2)&lt;&gt;0</formula>
    </cfRule>
  </conditionalFormatting>
  <conditionalFormatting sqref="A26:A41">
    <cfRule type="expression" dxfId="311" priority="7" stopIfTrue="1">
      <formula>MOD(ROW(),2)=0</formula>
    </cfRule>
    <cfRule type="expression" dxfId="310" priority="8" stopIfTrue="1">
      <formula>MOD(ROW(),2)&lt;&gt;0</formula>
    </cfRule>
  </conditionalFormatting>
  <conditionalFormatting sqref="B26:C41">
    <cfRule type="expression" dxfId="309" priority="9" stopIfTrue="1">
      <formula>MOD(ROW(),2)=0</formula>
    </cfRule>
    <cfRule type="expression" dxfId="308" priority="10" stopIfTrue="1">
      <formula>MOD(ROW(),2)&lt;&gt;0</formula>
    </cfRule>
  </conditionalFormatting>
  <conditionalFormatting sqref="A21">
    <cfRule type="expression" dxfId="307" priority="3" stopIfTrue="1">
      <formula>MOD(ROW(),2)=0</formula>
    </cfRule>
    <cfRule type="expression" dxfId="30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8"/>
  <dimension ref="A1:I64"/>
  <sheetViews>
    <sheetView showGridLines="0" zoomScale="85" zoomScaleNormal="85" workbookViewId="0">
      <selection activeCell="D17" sqref="D17"/>
    </sheetView>
  </sheetViews>
  <sheetFormatPr defaultColWidth="10" defaultRowHeight="13.2" x14ac:dyDescent="0.25"/>
  <cols>
    <col min="1" max="1" width="31.88671875" style="27" customWidth="1"/>
    <col min="2" max="2" width="40.44140625" style="27" customWidth="1"/>
    <col min="3" max="3" width="10.109375" style="27" customWidth="1"/>
    <col min="4" max="4" width="10" style="27" customWidth="1"/>
    <col min="5"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Fire_S - Consolidated Factor Spreadsheet</v>
      </c>
      <c r="B2" s="43"/>
      <c r="C2" s="43"/>
      <c r="D2" s="43"/>
      <c r="E2" s="43"/>
      <c r="F2" s="43"/>
      <c r="G2" s="43"/>
      <c r="H2" s="43"/>
      <c r="I2" s="43"/>
    </row>
    <row r="3" spans="1:9" ht="15.6" x14ac:dyDescent="0.3">
      <c r="A3" s="44" t="str">
        <f>TABLE_FACTOR_TYPE&amp;" - x-"&amp;TABLE_SERIES_NUMBER</f>
        <v>Enter the factor type (which should be consistent with the series header types found on the summary sheet (eg early or late retirement) - x-Enter series number (this reflects the number in the relevant series eg if it’s the first ER/LR factor then it would be "401")</v>
      </c>
      <c r="B3" s="43"/>
      <c r="C3" s="43"/>
      <c r="D3" s="43"/>
      <c r="E3" s="43"/>
      <c r="F3" s="43"/>
      <c r="G3" s="43"/>
      <c r="H3" s="43"/>
      <c r="I3" s="43"/>
    </row>
    <row r="4" spans="1:9" x14ac:dyDescent="0.25">
      <c r="A4" s="45" t="str">
        <f ca="1">CELL("filename",A1)</f>
        <v>P:\AST development\Hosted\Factors Modernisation\Data import\Consolidated Factor Workbooks\2025-02\[Fire S Consolidated Factors 2025-01.xlsm]x-Series Number</v>
      </c>
    </row>
    <row r="6" spans="1:9" x14ac:dyDescent="0.25">
      <c r="A6" s="46" t="s">
        <v>573</v>
      </c>
      <c r="B6" s="47" t="s">
        <v>574</v>
      </c>
    </row>
    <row r="7" spans="1:9" x14ac:dyDescent="0.25">
      <c r="A7" s="48" t="s">
        <v>575</v>
      </c>
      <c r="B7" s="50" t="s">
        <v>576</v>
      </c>
    </row>
    <row r="8" spans="1:9" x14ac:dyDescent="0.25">
      <c r="A8" s="48" t="s">
        <v>285</v>
      </c>
      <c r="B8" s="50" t="s">
        <v>577</v>
      </c>
    </row>
    <row r="9" spans="1:9" ht="12.75" customHeight="1" x14ac:dyDescent="0.25">
      <c r="A9" s="48" t="s">
        <v>286</v>
      </c>
      <c r="B9" s="51" t="s">
        <v>578</v>
      </c>
    </row>
    <row r="10" spans="1:9" ht="12.75" customHeight="1" x14ac:dyDescent="0.25">
      <c r="A10" s="48" t="s">
        <v>6</v>
      </c>
      <c r="B10" s="51" t="s">
        <v>579</v>
      </c>
    </row>
    <row r="11" spans="1:9" x14ac:dyDescent="0.25">
      <c r="A11" s="48" t="s">
        <v>287</v>
      </c>
      <c r="B11" s="51" t="s">
        <v>580</v>
      </c>
    </row>
    <row r="12" spans="1:9" x14ac:dyDescent="0.25">
      <c r="A12" s="48" t="s">
        <v>288</v>
      </c>
      <c r="B12" s="49" t="s">
        <v>581</v>
      </c>
    </row>
    <row r="13" spans="1:9" ht="12.75" customHeight="1" x14ac:dyDescent="0.25">
      <c r="A13" s="48" t="s">
        <v>582</v>
      </c>
      <c r="B13" s="49" t="s">
        <v>583</v>
      </c>
    </row>
    <row r="14" spans="1:9" ht="12.75" customHeight="1" x14ac:dyDescent="0.25">
      <c r="A14" s="48" t="s">
        <v>290</v>
      </c>
      <c r="B14" s="49" t="s">
        <v>584</v>
      </c>
    </row>
    <row r="15" spans="1:9" ht="79.2" x14ac:dyDescent="0.25">
      <c r="A15" s="52" t="s">
        <v>585</v>
      </c>
      <c r="B15" s="53" t="s">
        <v>586</v>
      </c>
    </row>
    <row r="16" spans="1:9" ht="26.4" x14ac:dyDescent="0.25">
      <c r="A16" s="54" t="s">
        <v>292</v>
      </c>
      <c r="B16" s="53" t="s">
        <v>587</v>
      </c>
    </row>
    <row r="17" spans="1:2" ht="52.5" customHeight="1" x14ac:dyDescent="0.25">
      <c r="A17" s="55" t="s">
        <v>293</v>
      </c>
      <c r="B17" s="53" t="s">
        <v>588</v>
      </c>
    </row>
    <row r="18" spans="1:2" ht="26.4" x14ac:dyDescent="0.25">
      <c r="A18" s="52" t="s">
        <v>589</v>
      </c>
      <c r="B18" s="56" t="s">
        <v>590</v>
      </c>
    </row>
    <row r="19" spans="1:2" x14ac:dyDescent="0.25">
      <c r="A19" s="54" t="s">
        <v>295</v>
      </c>
      <c r="B19" s="56" t="s">
        <v>591</v>
      </c>
    </row>
    <row r="20" spans="1:2" ht="26.4" x14ac:dyDescent="0.25">
      <c r="A20" s="54" t="s">
        <v>297</v>
      </c>
      <c r="B20" s="56" t="s">
        <v>592</v>
      </c>
    </row>
    <row r="22" spans="1:2" x14ac:dyDescent="0.25">
      <c r="B22" s="95" t="str">
        <f>HYPERLINK("#'Factor List'!A1","Back to Factor List")</f>
        <v>Back to Factor List</v>
      </c>
    </row>
    <row r="25" spans="1:2" x14ac:dyDescent="0.25">
      <c r="A25" s="57" t="s">
        <v>593</v>
      </c>
      <c r="B25" s="58"/>
    </row>
    <row r="26" spans="1:2" x14ac:dyDescent="0.25">
      <c r="A26" s="59"/>
      <c r="B26" s="60"/>
    </row>
    <row r="27" spans="1:2" x14ac:dyDescent="0.25">
      <c r="A27" s="61"/>
      <c r="B27" s="62"/>
    </row>
    <row r="28" spans="1:2" x14ac:dyDescent="0.25">
      <c r="A28" s="59"/>
      <c r="B28" s="60"/>
    </row>
    <row r="29" spans="1:2" x14ac:dyDescent="0.25">
      <c r="A29" s="63"/>
      <c r="B29" s="64"/>
    </row>
    <row r="30" spans="1:2" x14ac:dyDescent="0.25">
      <c r="A30" s="65"/>
      <c r="B30" s="66"/>
    </row>
    <row r="31" spans="1:2" x14ac:dyDescent="0.25">
      <c r="A31" s="59"/>
      <c r="B31" s="60"/>
    </row>
    <row r="32" spans="1:2" x14ac:dyDescent="0.25">
      <c r="A32" s="67"/>
      <c r="B32" s="68"/>
    </row>
    <row r="33" spans="1:2" x14ac:dyDescent="0.25">
      <c r="A33" s="67"/>
      <c r="B33" s="68"/>
    </row>
    <row r="34" spans="1:2" x14ac:dyDescent="0.25">
      <c r="A34" s="67"/>
      <c r="B34" s="68"/>
    </row>
    <row r="35" spans="1:2" x14ac:dyDescent="0.25">
      <c r="A35" s="67"/>
      <c r="B35" s="68"/>
    </row>
    <row r="36" spans="1:2" x14ac:dyDescent="0.25">
      <c r="A36" s="67"/>
      <c r="B36" s="68"/>
    </row>
    <row r="37" spans="1:2" x14ac:dyDescent="0.25">
      <c r="A37" s="67"/>
      <c r="B37" s="68"/>
    </row>
    <row r="38" spans="1:2" x14ac:dyDescent="0.25">
      <c r="A38" s="67"/>
      <c r="B38" s="68"/>
    </row>
    <row r="39" spans="1:2" x14ac:dyDescent="0.25">
      <c r="A39" s="67"/>
      <c r="B39" s="68"/>
    </row>
    <row r="40" spans="1:2" x14ac:dyDescent="0.25">
      <c r="A40" s="67"/>
      <c r="B40" s="68"/>
    </row>
    <row r="41" spans="1:2" x14ac:dyDescent="0.25">
      <c r="A41" s="67"/>
      <c r="B41" s="68"/>
    </row>
    <row r="42" spans="1:2" x14ac:dyDescent="0.25">
      <c r="A42" s="63"/>
      <c r="B42" s="64"/>
    </row>
    <row r="43" spans="1:2" ht="39.6" customHeight="1" x14ac:dyDescent="0.25">
      <c r="A43" s="69"/>
      <c r="B43" s="70"/>
    </row>
    <row r="44" spans="1:2" x14ac:dyDescent="0.25">
      <c r="A44" s="63"/>
      <c r="B44" s="64"/>
    </row>
    <row r="45" spans="1:2" ht="27.6" customHeight="1" x14ac:dyDescent="0.25">
      <c r="A45" s="63"/>
      <c r="B45" s="64"/>
    </row>
    <row r="46" spans="1:2" x14ac:dyDescent="0.25">
      <c r="A46" s="63"/>
      <c r="B46" s="64"/>
    </row>
    <row r="47" spans="1:2" x14ac:dyDescent="0.25">
      <c r="A47" s="63"/>
      <c r="B47" s="64"/>
    </row>
    <row r="48" spans="1:2" x14ac:dyDescent="0.25">
      <c r="A48" s="63"/>
      <c r="B48" s="64"/>
    </row>
    <row r="49" spans="1:2" x14ac:dyDescent="0.25">
      <c r="A49" s="63"/>
      <c r="B49" s="64"/>
    </row>
    <row r="50" spans="1:2" x14ac:dyDescent="0.25">
      <c r="A50" s="63"/>
      <c r="B50" s="64"/>
    </row>
    <row r="51" spans="1:2" x14ac:dyDescent="0.25">
      <c r="A51" s="63"/>
      <c r="B51" s="64"/>
    </row>
    <row r="52" spans="1:2" x14ac:dyDescent="0.25">
      <c r="A52" s="63"/>
      <c r="B52" s="64"/>
    </row>
    <row r="53" spans="1:2" x14ac:dyDescent="0.25">
      <c r="A53" s="63"/>
      <c r="B53" s="64"/>
    </row>
    <row r="54" spans="1:2" x14ac:dyDescent="0.25">
      <c r="A54" s="63"/>
      <c r="B54" s="64"/>
    </row>
    <row r="55" spans="1:2" x14ac:dyDescent="0.25">
      <c r="A55" s="63"/>
      <c r="B55" s="64"/>
    </row>
    <row r="56" spans="1:2" x14ac:dyDescent="0.25">
      <c r="A56" s="63"/>
      <c r="B56" s="64"/>
    </row>
    <row r="57" spans="1:2" x14ac:dyDescent="0.25">
      <c r="A57" s="63"/>
      <c r="B57" s="64"/>
    </row>
    <row r="58" spans="1:2" x14ac:dyDescent="0.25">
      <c r="A58" s="63"/>
      <c r="B58" s="64"/>
    </row>
    <row r="59" spans="1:2" x14ac:dyDescent="0.25">
      <c r="A59" s="63"/>
      <c r="B59" s="64"/>
    </row>
    <row r="60" spans="1:2" x14ac:dyDescent="0.25">
      <c r="A60" s="63"/>
      <c r="B60" s="64"/>
    </row>
    <row r="61" spans="1:2" x14ac:dyDescent="0.25">
      <c r="A61" s="63"/>
      <c r="B61" s="64"/>
    </row>
    <row r="62" spans="1:2" x14ac:dyDescent="0.25">
      <c r="A62" s="63"/>
      <c r="B62" s="64"/>
    </row>
    <row r="63" spans="1:2" x14ac:dyDescent="0.25">
      <c r="A63" s="63"/>
      <c r="B63" s="64"/>
    </row>
    <row r="64" spans="1:2" x14ac:dyDescent="0.25">
      <c r="A64" s="71"/>
      <c r="B64" s="72"/>
    </row>
  </sheetData>
  <sheetProtection algorithmName="SHA-512" hashValue="t2gXxiY+gUHB0opSFkbXbZn0RJJVJY/74Wezu2jrFMuHy+6BUi1Dbni2XCVeb5PvSUBL3PM3+PF8Ger/Zz6Z+A==" saltValue="58D4nAt7J8jGxhECDkG1IA==" spinCount="100000" sheet="1" objects="1" scenarios="1"/>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69"/>
  <dimension ref="A1:K65"/>
  <sheetViews>
    <sheetView showGridLines="0" zoomScale="85" zoomScaleNormal="85" workbookViewId="0">
      <selection activeCell="B22" sqref="B22"/>
    </sheetView>
  </sheetViews>
  <sheetFormatPr defaultColWidth="10" defaultRowHeight="13.2" x14ac:dyDescent="0.25"/>
  <cols>
    <col min="1" max="1" width="31.88671875" style="27" customWidth="1"/>
    <col min="2" max="11" width="22.88671875" style="27" customWidth="1"/>
    <col min="12" max="16384" width="10" style="27"/>
  </cols>
  <sheetData>
    <row r="1" spans="1:11" ht="21" x14ac:dyDescent="0.4">
      <c r="A1" s="40" t="s">
        <v>0</v>
      </c>
      <c r="B1" s="41"/>
      <c r="C1" s="41"/>
      <c r="D1" s="41"/>
      <c r="E1" s="41"/>
      <c r="F1" s="41"/>
      <c r="G1" s="41"/>
      <c r="H1" s="41"/>
      <c r="I1" s="41"/>
    </row>
    <row r="2" spans="1:11" ht="15.6" x14ac:dyDescent="0.3">
      <c r="A2" s="42" t="str">
        <f>IF(title="&gt; Enter workbook title here","Enter workbook title in Cover sheet",title)</f>
        <v>Fire_S - Consolidated Factor Spreadsheet</v>
      </c>
      <c r="B2" s="43"/>
      <c r="C2" s="43"/>
      <c r="D2" s="43"/>
      <c r="E2" s="43"/>
      <c r="F2" s="43"/>
      <c r="G2" s="43"/>
      <c r="H2" s="43"/>
      <c r="I2" s="43"/>
    </row>
    <row r="3" spans="1:11" ht="15.6" x14ac:dyDescent="0.3">
      <c r="A3" s="44" t="str">
        <f>TABLE_FACTOR_TYPE&amp;" - x-"&amp;TABLE_SERIES_NUMBER</f>
        <v>Scheme Pays AA - x-603</v>
      </c>
      <c r="B3" s="43"/>
      <c r="C3" s="43"/>
      <c r="D3" s="43"/>
      <c r="E3" s="43"/>
      <c r="F3" s="43"/>
      <c r="G3" s="43"/>
      <c r="H3" s="43"/>
      <c r="I3" s="43"/>
    </row>
    <row r="4" spans="1:11" x14ac:dyDescent="0.25">
      <c r="A4" s="45"/>
    </row>
    <row r="6" spans="1:11" x14ac:dyDescent="0.25">
      <c r="A6" s="77" t="s">
        <v>573</v>
      </c>
      <c r="B6" s="79" t="s">
        <v>574</v>
      </c>
      <c r="C6" s="79"/>
      <c r="D6" s="79"/>
      <c r="E6" s="79"/>
      <c r="F6" s="79"/>
      <c r="G6" s="79"/>
      <c r="H6" s="79"/>
      <c r="I6" s="79"/>
      <c r="J6" s="79"/>
      <c r="K6" s="79"/>
    </row>
    <row r="7" spans="1:11" x14ac:dyDescent="0.25">
      <c r="A7" s="78" t="s">
        <v>575</v>
      </c>
      <c r="B7" s="80" t="s">
        <v>82</v>
      </c>
      <c r="C7" s="80"/>
      <c r="D7" s="80"/>
      <c r="E7" s="80"/>
      <c r="F7" s="80"/>
      <c r="G7" s="80"/>
      <c r="H7" s="80"/>
      <c r="I7" s="80"/>
      <c r="J7" s="80"/>
      <c r="K7" s="80"/>
    </row>
    <row r="8" spans="1:11" x14ac:dyDescent="0.25">
      <c r="A8" s="78" t="s">
        <v>285</v>
      </c>
      <c r="B8" s="80">
        <v>1992</v>
      </c>
      <c r="C8" s="80"/>
      <c r="D8" s="80"/>
      <c r="E8" s="80"/>
      <c r="F8" s="80"/>
      <c r="G8" s="80"/>
      <c r="H8" s="80"/>
      <c r="I8" s="80"/>
      <c r="J8" s="80"/>
      <c r="K8" s="80"/>
    </row>
    <row r="9" spans="1:11" x14ac:dyDescent="0.25">
      <c r="A9" s="78" t="s">
        <v>286</v>
      </c>
      <c r="B9" s="80" t="s">
        <v>504</v>
      </c>
      <c r="C9" s="80"/>
      <c r="D9" s="80"/>
      <c r="E9" s="80"/>
      <c r="F9" s="80"/>
      <c r="G9" s="80"/>
      <c r="H9" s="80"/>
      <c r="I9" s="80"/>
      <c r="J9" s="80"/>
      <c r="K9" s="80"/>
    </row>
    <row r="10" spans="1:11" x14ac:dyDescent="0.25">
      <c r="A10" s="78" t="s">
        <v>6</v>
      </c>
      <c r="B10" s="80" t="s">
        <v>510</v>
      </c>
      <c r="C10" s="80"/>
      <c r="D10" s="80"/>
      <c r="E10" s="80"/>
      <c r="F10" s="80"/>
      <c r="G10" s="80"/>
      <c r="H10" s="80"/>
      <c r="I10" s="80"/>
      <c r="J10" s="80"/>
      <c r="K10" s="80"/>
    </row>
    <row r="11" spans="1:11" x14ac:dyDescent="0.25">
      <c r="A11" s="78" t="s">
        <v>287</v>
      </c>
      <c r="B11" s="80" t="s">
        <v>422</v>
      </c>
      <c r="C11" s="80"/>
      <c r="D11" s="80"/>
      <c r="E11" s="80"/>
      <c r="F11" s="80"/>
      <c r="G11" s="80"/>
      <c r="H11" s="80"/>
      <c r="I11" s="80"/>
      <c r="J11" s="80"/>
      <c r="K11" s="80"/>
    </row>
    <row r="12" spans="1:11" x14ac:dyDescent="0.25">
      <c r="A12" s="78" t="s">
        <v>288</v>
      </c>
      <c r="B12" s="80" t="s">
        <v>423</v>
      </c>
      <c r="C12" s="80"/>
      <c r="D12" s="80"/>
      <c r="E12" s="80"/>
      <c r="F12" s="80"/>
      <c r="G12" s="80"/>
      <c r="H12" s="80"/>
      <c r="I12" s="80"/>
      <c r="J12" s="80"/>
      <c r="K12" s="80"/>
    </row>
    <row r="13" spans="1:11" hidden="1" x14ac:dyDescent="0.25">
      <c r="A13" s="78" t="s">
        <v>582</v>
      </c>
      <c r="B13" s="80">
        <v>2</v>
      </c>
      <c r="C13" s="80"/>
      <c r="D13" s="80"/>
      <c r="E13" s="80"/>
      <c r="F13" s="80"/>
      <c r="G13" s="80"/>
      <c r="H13" s="80"/>
      <c r="I13" s="80"/>
      <c r="J13" s="80"/>
      <c r="K13" s="80"/>
    </row>
    <row r="14" spans="1:11" hidden="1" x14ac:dyDescent="0.25">
      <c r="A14" s="78" t="s">
        <v>290</v>
      </c>
      <c r="B14" s="80">
        <v>603</v>
      </c>
      <c r="C14" s="80"/>
      <c r="D14" s="80"/>
      <c r="E14" s="80"/>
      <c r="F14" s="80"/>
      <c r="G14" s="80"/>
      <c r="H14" s="80"/>
      <c r="I14" s="80"/>
      <c r="J14" s="80"/>
      <c r="K14" s="80"/>
    </row>
    <row r="15" spans="1:11" x14ac:dyDescent="0.25">
      <c r="A15" s="78" t="s">
        <v>585</v>
      </c>
      <c r="B15" s="80" t="s">
        <v>511</v>
      </c>
      <c r="C15" s="80"/>
      <c r="D15" s="80"/>
      <c r="E15" s="80"/>
      <c r="F15" s="80"/>
      <c r="G15" s="80"/>
      <c r="H15" s="80"/>
      <c r="I15" s="80"/>
      <c r="J15" s="80"/>
      <c r="K15" s="80"/>
    </row>
    <row r="16" spans="1:11" x14ac:dyDescent="0.25">
      <c r="A16" s="78" t="s">
        <v>292</v>
      </c>
      <c r="B16" s="80" t="s">
        <v>330</v>
      </c>
      <c r="C16" s="80"/>
      <c r="D16" s="80"/>
      <c r="E16" s="80"/>
      <c r="F16" s="80"/>
      <c r="G16" s="80"/>
      <c r="H16" s="80"/>
      <c r="I16" s="80"/>
      <c r="J16" s="80"/>
      <c r="K16" s="80"/>
    </row>
    <row r="17" spans="1:11" ht="39.6" x14ac:dyDescent="0.25">
      <c r="A17" s="78" t="s">
        <v>657</v>
      </c>
      <c r="B17" s="85" t="s">
        <v>508</v>
      </c>
      <c r="C17" s="80"/>
      <c r="D17" s="80"/>
      <c r="E17" s="80"/>
      <c r="F17" s="80"/>
      <c r="G17" s="80"/>
      <c r="H17" s="80"/>
      <c r="I17" s="80"/>
      <c r="J17" s="80"/>
      <c r="K17" s="80"/>
    </row>
    <row r="18" spans="1:11" x14ac:dyDescent="0.25">
      <c r="A18" s="78" t="s">
        <v>589</v>
      </c>
      <c r="B18" s="86">
        <v>45135</v>
      </c>
      <c r="C18" s="80"/>
      <c r="D18" s="80"/>
      <c r="E18" s="80"/>
      <c r="F18" s="80"/>
      <c r="G18" s="80"/>
      <c r="H18" s="80"/>
      <c r="I18" s="80"/>
      <c r="J18" s="80"/>
      <c r="K18" s="80"/>
    </row>
    <row r="19" spans="1:11" x14ac:dyDescent="0.25">
      <c r="A19" s="78" t="s">
        <v>295</v>
      </c>
      <c r="B19" s="86">
        <v>45135</v>
      </c>
      <c r="C19" s="80"/>
      <c r="D19" s="80"/>
      <c r="E19" s="80"/>
      <c r="F19" s="80"/>
      <c r="G19" s="80"/>
      <c r="H19" s="80"/>
      <c r="I19" s="80"/>
      <c r="J19" s="80"/>
      <c r="K19" s="80"/>
    </row>
    <row r="20" spans="1:11" x14ac:dyDescent="0.25">
      <c r="A20" s="78" t="s">
        <v>297</v>
      </c>
      <c r="B20" s="85" t="s">
        <v>310</v>
      </c>
      <c r="C20" s="80"/>
      <c r="D20" s="80"/>
      <c r="E20" s="80"/>
      <c r="F20" s="80"/>
      <c r="G20" s="80"/>
      <c r="H20" s="80"/>
      <c r="I20" s="80"/>
      <c r="J20" s="80"/>
      <c r="K20" s="80"/>
    </row>
    <row r="21" spans="1:11" x14ac:dyDescent="0.25">
      <c r="A21" s="168" t="s">
        <v>658</v>
      </c>
      <c r="B21" s="85" t="s">
        <v>309</v>
      </c>
      <c r="C21" s="80"/>
      <c r="D21" s="80"/>
      <c r="E21" s="80"/>
      <c r="F21" s="80"/>
      <c r="G21" s="80"/>
      <c r="H21" s="80"/>
      <c r="I21" s="80"/>
      <c r="J21" s="80"/>
      <c r="K21" s="80"/>
    </row>
    <row r="23" spans="1:11" x14ac:dyDescent="0.25">
      <c r="B23" s="95" t="str">
        <f>HYPERLINK("#'Factor List'!A1","Back to Factor List")</f>
        <v>Back to Factor List</v>
      </c>
    </row>
    <row r="24" spans="1:11" x14ac:dyDescent="0.25">
      <c r="B24" s="95" t="str">
        <f>HYPERLINK("#'Assumptions'!A1","Assumptions")</f>
        <v>Assumptions</v>
      </c>
    </row>
    <row r="26" spans="1:11" x14ac:dyDescent="0.25">
      <c r="A26" s="91" t="s">
        <v>700</v>
      </c>
      <c r="B26" s="91">
        <v>50</v>
      </c>
      <c r="C26" s="91">
        <v>51</v>
      </c>
      <c r="D26" s="91">
        <v>52</v>
      </c>
      <c r="E26" s="91">
        <v>53</v>
      </c>
      <c r="F26" s="91">
        <v>54</v>
      </c>
      <c r="G26" s="91">
        <v>55</v>
      </c>
      <c r="H26" s="91">
        <v>56</v>
      </c>
      <c r="I26" s="91">
        <v>57</v>
      </c>
      <c r="J26" s="91">
        <v>58</v>
      </c>
      <c r="K26" s="91">
        <v>59</v>
      </c>
    </row>
    <row r="27" spans="1:11" x14ac:dyDescent="0.25">
      <c r="A27" s="92">
        <v>0</v>
      </c>
      <c r="B27" s="94">
        <v>0.65500000000000003</v>
      </c>
      <c r="C27" s="94">
        <v>0.67800000000000005</v>
      </c>
      <c r="D27" s="94">
        <v>0.70399999999999996</v>
      </c>
      <c r="E27" s="94">
        <v>0.73099999999999998</v>
      </c>
      <c r="F27" s="94">
        <v>0.76100000000000001</v>
      </c>
      <c r="G27" s="94">
        <v>0.79400000000000004</v>
      </c>
      <c r="H27" s="94">
        <v>0.82899999999999996</v>
      </c>
      <c r="I27" s="94">
        <v>0.86699999999999999</v>
      </c>
      <c r="J27" s="94">
        <v>0.90800000000000003</v>
      </c>
      <c r="K27" s="94">
        <v>0.95199999999999996</v>
      </c>
    </row>
    <row r="28" spans="1:11" x14ac:dyDescent="0.25">
      <c r="A28" s="92">
        <v>1</v>
      </c>
      <c r="B28" s="94">
        <v>0.65700000000000003</v>
      </c>
      <c r="C28" s="94">
        <v>0.68</v>
      </c>
      <c r="D28" s="94">
        <v>0.70599999999999996</v>
      </c>
      <c r="E28" s="94">
        <v>0.73399999999999999</v>
      </c>
      <c r="F28" s="94">
        <v>0.76400000000000001</v>
      </c>
      <c r="G28" s="94">
        <v>0.79700000000000004</v>
      </c>
      <c r="H28" s="94">
        <v>0.83199999999999996</v>
      </c>
      <c r="I28" s="94">
        <v>0.87</v>
      </c>
      <c r="J28" s="94">
        <v>0.91200000000000003</v>
      </c>
      <c r="K28" s="94">
        <v>0.95599999999999996</v>
      </c>
    </row>
    <row r="29" spans="1:11" x14ac:dyDescent="0.25">
      <c r="A29" s="92">
        <v>2</v>
      </c>
      <c r="B29" s="94">
        <v>0.65900000000000003</v>
      </c>
      <c r="C29" s="94">
        <v>0.68200000000000005</v>
      </c>
      <c r="D29" s="94">
        <v>0.70799999999999996</v>
      </c>
      <c r="E29" s="94">
        <v>0.73599999999999999</v>
      </c>
      <c r="F29" s="94">
        <v>0.76600000000000001</v>
      </c>
      <c r="G29" s="94">
        <v>0.8</v>
      </c>
      <c r="H29" s="94">
        <v>0.83499999999999996</v>
      </c>
      <c r="I29" s="94">
        <v>0.874</v>
      </c>
      <c r="J29" s="94">
        <v>0.91500000000000004</v>
      </c>
      <c r="K29" s="94">
        <v>0.96</v>
      </c>
    </row>
    <row r="30" spans="1:11" x14ac:dyDescent="0.25">
      <c r="A30" s="92">
        <v>3</v>
      </c>
      <c r="B30" s="94">
        <v>0.66100000000000003</v>
      </c>
      <c r="C30" s="94">
        <v>0.68500000000000005</v>
      </c>
      <c r="D30" s="94">
        <v>0.71099999999999997</v>
      </c>
      <c r="E30" s="94">
        <v>0.73899999999999999</v>
      </c>
      <c r="F30" s="94">
        <v>0.76900000000000002</v>
      </c>
      <c r="G30" s="94">
        <v>0.80200000000000005</v>
      </c>
      <c r="H30" s="94">
        <v>0.83799999999999997</v>
      </c>
      <c r="I30" s="94">
        <v>0.877</v>
      </c>
      <c r="J30" s="94">
        <v>0.91900000000000004</v>
      </c>
      <c r="K30" s="94">
        <v>0.96399999999999997</v>
      </c>
    </row>
    <row r="31" spans="1:11" x14ac:dyDescent="0.25">
      <c r="A31" s="92">
        <v>4</v>
      </c>
      <c r="B31" s="94">
        <v>0.66300000000000003</v>
      </c>
      <c r="C31" s="94">
        <v>0.68700000000000006</v>
      </c>
      <c r="D31" s="94">
        <v>0.71299999999999997</v>
      </c>
      <c r="E31" s="94">
        <v>0.74099999999999999</v>
      </c>
      <c r="F31" s="94">
        <v>0.77200000000000002</v>
      </c>
      <c r="G31" s="94">
        <v>0.80500000000000005</v>
      </c>
      <c r="H31" s="94">
        <v>0.84199999999999997</v>
      </c>
      <c r="I31" s="94">
        <v>0.88100000000000001</v>
      </c>
      <c r="J31" s="94">
        <v>0.92300000000000004</v>
      </c>
      <c r="K31" s="94">
        <v>0.96799999999999997</v>
      </c>
    </row>
    <row r="32" spans="1:11" x14ac:dyDescent="0.25">
      <c r="A32" s="92">
        <v>5</v>
      </c>
      <c r="B32" s="94">
        <v>0.66500000000000004</v>
      </c>
      <c r="C32" s="94">
        <v>0.68899999999999995</v>
      </c>
      <c r="D32" s="94">
        <v>0.71499999999999997</v>
      </c>
      <c r="E32" s="94">
        <v>0.74399999999999999</v>
      </c>
      <c r="F32" s="94">
        <v>0.77500000000000002</v>
      </c>
      <c r="G32" s="94">
        <v>0.80800000000000005</v>
      </c>
      <c r="H32" s="94">
        <v>0.84499999999999997</v>
      </c>
      <c r="I32" s="94">
        <v>0.88400000000000001</v>
      </c>
      <c r="J32" s="94">
        <v>0.92600000000000005</v>
      </c>
      <c r="K32" s="94">
        <v>0.97199999999999998</v>
      </c>
    </row>
    <row r="33" spans="1:11" x14ac:dyDescent="0.25">
      <c r="A33" s="92">
        <v>6</v>
      </c>
      <c r="B33" s="94">
        <v>0.66600000000000004</v>
      </c>
      <c r="C33" s="94">
        <v>0.69099999999999995</v>
      </c>
      <c r="D33" s="94">
        <v>0.71699999999999997</v>
      </c>
      <c r="E33" s="94">
        <v>0.746</v>
      </c>
      <c r="F33" s="94">
        <v>0.77700000000000002</v>
      </c>
      <c r="G33" s="94">
        <v>0.81100000000000005</v>
      </c>
      <c r="H33" s="94">
        <v>0.84799999999999998</v>
      </c>
      <c r="I33" s="94">
        <v>0.88700000000000001</v>
      </c>
      <c r="J33" s="94">
        <v>0.93</v>
      </c>
      <c r="K33" s="94">
        <v>0.97599999999999998</v>
      </c>
    </row>
    <row r="34" spans="1:11" x14ac:dyDescent="0.25">
      <c r="A34" s="92">
        <v>7</v>
      </c>
      <c r="B34" s="94">
        <v>0.66800000000000004</v>
      </c>
      <c r="C34" s="94">
        <v>0.69299999999999995</v>
      </c>
      <c r="D34" s="94">
        <v>0.72</v>
      </c>
      <c r="E34" s="94">
        <v>0.749</v>
      </c>
      <c r="F34" s="94">
        <v>0.78</v>
      </c>
      <c r="G34" s="94">
        <v>0.81399999999999995</v>
      </c>
      <c r="H34" s="94">
        <v>0.85099999999999998</v>
      </c>
      <c r="I34" s="94">
        <v>0.89100000000000001</v>
      </c>
      <c r="J34" s="94">
        <v>0.93400000000000005</v>
      </c>
      <c r="K34" s="94">
        <v>0.98</v>
      </c>
    </row>
    <row r="35" spans="1:11" x14ac:dyDescent="0.25">
      <c r="A35" s="92">
        <v>8</v>
      </c>
      <c r="B35" s="94">
        <v>0.67</v>
      </c>
      <c r="C35" s="94">
        <v>0.69499999999999995</v>
      </c>
      <c r="D35" s="94">
        <v>0.72199999999999998</v>
      </c>
      <c r="E35" s="94">
        <v>0.751</v>
      </c>
      <c r="F35" s="94">
        <v>0.78300000000000003</v>
      </c>
      <c r="G35" s="94">
        <v>0.81699999999999995</v>
      </c>
      <c r="H35" s="94">
        <v>0.85399999999999998</v>
      </c>
      <c r="I35" s="94">
        <v>0.89400000000000002</v>
      </c>
      <c r="J35" s="94">
        <v>0.93700000000000006</v>
      </c>
      <c r="K35" s="94">
        <v>0.98399999999999999</v>
      </c>
    </row>
    <row r="36" spans="1:11" x14ac:dyDescent="0.25">
      <c r="A36" s="92">
        <v>9</v>
      </c>
      <c r="B36" s="94">
        <v>0.67200000000000004</v>
      </c>
      <c r="C36" s="94">
        <v>0.69699999999999995</v>
      </c>
      <c r="D36" s="94">
        <v>0.72399999999999998</v>
      </c>
      <c r="E36" s="94">
        <v>0.754</v>
      </c>
      <c r="F36" s="94">
        <v>0.78500000000000003</v>
      </c>
      <c r="G36" s="94">
        <v>0.82</v>
      </c>
      <c r="H36" s="94">
        <v>0.85699999999999998</v>
      </c>
      <c r="I36" s="94">
        <v>0.89800000000000002</v>
      </c>
      <c r="J36" s="94">
        <v>0.94099999999999995</v>
      </c>
      <c r="K36" s="94">
        <v>0.98799999999999999</v>
      </c>
    </row>
    <row r="37" spans="1:11" x14ac:dyDescent="0.25">
      <c r="A37" s="92">
        <v>10</v>
      </c>
      <c r="B37" s="94">
        <v>0.67400000000000004</v>
      </c>
      <c r="C37" s="94">
        <v>0.69899999999999995</v>
      </c>
      <c r="D37" s="94">
        <v>0.72699999999999998</v>
      </c>
      <c r="E37" s="94">
        <v>0.75600000000000001</v>
      </c>
      <c r="F37" s="94">
        <v>0.78800000000000003</v>
      </c>
      <c r="G37" s="94">
        <v>0.82299999999999995</v>
      </c>
      <c r="H37" s="94">
        <v>0.86099999999999999</v>
      </c>
      <c r="I37" s="94">
        <v>0.90100000000000002</v>
      </c>
      <c r="J37" s="94">
        <v>0.94499999999999995</v>
      </c>
      <c r="K37" s="94">
        <v>0.99199999999999999</v>
      </c>
    </row>
    <row r="38" spans="1:11" x14ac:dyDescent="0.25">
      <c r="A38" s="92">
        <v>11</v>
      </c>
      <c r="B38" s="94">
        <v>0.67600000000000005</v>
      </c>
      <c r="C38" s="94">
        <v>0.70199999999999996</v>
      </c>
      <c r="D38" s="94">
        <v>0.72899999999999998</v>
      </c>
      <c r="E38" s="94">
        <v>0.75900000000000001</v>
      </c>
      <c r="F38" s="94">
        <v>0.79100000000000004</v>
      </c>
      <c r="G38" s="94">
        <v>0.82599999999999996</v>
      </c>
      <c r="H38" s="94">
        <v>0.86399999999999999</v>
      </c>
      <c r="I38" s="94">
        <v>0.90400000000000003</v>
      </c>
      <c r="J38" s="94">
        <v>0.94799999999999995</v>
      </c>
      <c r="K38" s="94">
        <v>0.996</v>
      </c>
    </row>
    <row r="39" spans="1:11" x14ac:dyDescent="0.25">
      <c r="A39"/>
      <c r="B39"/>
    </row>
    <row r="40" spans="1:11" x14ac:dyDescent="0.25">
      <c r="A40"/>
      <c r="B40"/>
    </row>
    <row r="41" spans="1:11" x14ac:dyDescent="0.25">
      <c r="A41"/>
      <c r="B41"/>
    </row>
    <row r="42" spans="1:11" x14ac:dyDescent="0.25">
      <c r="A42"/>
      <c r="B42"/>
    </row>
    <row r="43" spans="1:11" x14ac:dyDescent="0.25">
      <c r="A43"/>
      <c r="B43"/>
    </row>
    <row r="44" spans="1:11" ht="39.6" customHeight="1" x14ac:dyDescent="0.25">
      <c r="A44"/>
      <c r="B44"/>
    </row>
    <row r="45" spans="1:11" x14ac:dyDescent="0.25">
      <c r="A45"/>
      <c r="B45"/>
    </row>
    <row r="46" spans="1:11" ht="27.6" customHeight="1" x14ac:dyDescent="0.25">
      <c r="A46"/>
      <c r="B46"/>
    </row>
    <row r="47" spans="1:11" x14ac:dyDescent="0.25">
      <c r="A47"/>
      <c r="B47"/>
    </row>
    <row r="48" spans="1:11"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ywHRfi1wu83jyzNPOA+N6EuDng3OmrXnv/zzULDz6/+4qt7QIR6LGLp9RyPt1ykuvL446OwjHEF31Veyu5u5JA==" saltValue="ru/ylL5iHG/+xqtdE6L+ig==" spinCount="100000" sheet="1" objects="1" scenarios="1"/>
  <conditionalFormatting sqref="A6:A16 A18:A20">
    <cfRule type="expression" dxfId="305" priority="19" stopIfTrue="1">
      <formula>MOD(ROW(),2)=0</formula>
    </cfRule>
    <cfRule type="expression" dxfId="304" priority="20" stopIfTrue="1">
      <formula>MOD(ROW(),2)&lt;&gt;0</formula>
    </cfRule>
  </conditionalFormatting>
  <conditionalFormatting sqref="B6:K16 B26:K38 C17:K21">
    <cfRule type="expression" dxfId="303" priority="21" stopIfTrue="1">
      <formula>MOD(ROW(),2)=0</formula>
    </cfRule>
    <cfRule type="expression" dxfId="302" priority="22" stopIfTrue="1">
      <formula>MOD(ROW(),2)&lt;&gt;0</formula>
    </cfRule>
  </conditionalFormatting>
  <conditionalFormatting sqref="B17:B21">
    <cfRule type="expression" dxfId="301" priority="13" stopIfTrue="1">
      <formula>MOD(ROW(),2)=0</formula>
    </cfRule>
    <cfRule type="expression" dxfId="300" priority="14" stopIfTrue="1">
      <formula>MOD(ROW(),2)&lt;&gt;0</formula>
    </cfRule>
  </conditionalFormatting>
  <conditionalFormatting sqref="A17">
    <cfRule type="expression" dxfId="299" priority="11" stopIfTrue="1">
      <formula>MOD(ROW(),2)=0</formula>
    </cfRule>
    <cfRule type="expression" dxfId="298" priority="12" stopIfTrue="1">
      <formula>MOD(ROW(),2)&lt;&gt;0</formula>
    </cfRule>
  </conditionalFormatting>
  <conditionalFormatting sqref="A26:A38">
    <cfRule type="expression" dxfId="297" priority="7" stopIfTrue="1">
      <formula>MOD(ROW(),2)=0</formula>
    </cfRule>
    <cfRule type="expression" dxfId="296" priority="8" stopIfTrue="1">
      <formula>MOD(ROW(),2)&lt;&gt;0</formula>
    </cfRule>
  </conditionalFormatting>
  <conditionalFormatting sqref="A21">
    <cfRule type="expression" dxfId="295" priority="3" stopIfTrue="1">
      <formula>MOD(ROW(),2)=0</formula>
    </cfRule>
    <cfRule type="expression" dxfId="29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70"/>
  <dimension ref="A1:H65"/>
  <sheetViews>
    <sheetView showGridLines="0" zoomScale="85" zoomScaleNormal="85" workbookViewId="0">
      <selection activeCell="B22" sqref="B22"/>
    </sheetView>
  </sheetViews>
  <sheetFormatPr defaultColWidth="10" defaultRowHeight="13.2" x14ac:dyDescent="0.25"/>
  <cols>
    <col min="1" max="1" width="31.88671875" style="27" customWidth="1"/>
    <col min="2" max="7" width="22.88671875" style="27" customWidth="1"/>
    <col min="8" max="16384" width="10" style="27"/>
  </cols>
  <sheetData>
    <row r="1" spans="1:8" ht="21" x14ac:dyDescent="0.4">
      <c r="A1" s="40" t="s">
        <v>0</v>
      </c>
      <c r="B1" s="41"/>
      <c r="C1" s="41"/>
      <c r="D1" s="41"/>
      <c r="E1" s="41"/>
      <c r="F1" s="41"/>
      <c r="G1" s="41"/>
      <c r="H1" s="41"/>
    </row>
    <row r="2" spans="1:8" ht="15.6" x14ac:dyDescent="0.3">
      <c r="A2" s="42" t="str">
        <f>IF(title="&gt; Enter workbook title here","Enter workbook title in Cover sheet",title)</f>
        <v>Fire_S - Consolidated Factor Spreadsheet</v>
      </c>
      <c r="B2" s="43"/>
      <c r="C2" s="43"/>
      <c r="D2" s="43"/>
      <c r="E2" s="43"/>
      <c r="F2" s="43"/>
      <c r="G2" s="43"/>
      <c r="H2" s="43"/>
    </row>
    <row r="3" spans="1:8" ht="15.6" x14ac:dyDescent="0.3">
      <c r="A3" s="44" t="str">
        <f>TABLE_FACTOR_TYPE&amp;" - x-"&amp;TABLE_SERIES_NUMBER</f>
        <v>Scheme Pays AA - x-604</v>
      </c>
      <c r="B3" s="43"/>
      <c r="C3" s="43"/>
      <c r="D3" s="43"/>
      <c r="E3" s="43"/>
      <c r="F3" s="43"/>
      <c r="G3" s="43"/>
      <c r="H3" s="43"/>
    </row>
    <row r="4" spans="1:8" x14ac:dyDescent="0.25">
      <c r="A4" s="45"/>
    </row>
    <row r="6" spans="1:8" x14ac:dyDescent="0.25">
      <c r="A6" s="77" t="s">
        <v>573</v>
      </c>
      <c r="B6" s="79" t="s">
        <v>574</v>
      </c>
      <c r="C6" s="79"/>
      <c r="D6" s="79"/>
      <c r="E6" s="79"/>
      <c r="F6" s="79"/>
      <c r="G6" s="79"/>
    </row>
    <row r="7" spans="1:8" x14ac:dyDescent="0.25">
      <c r="A7" s="78" t="s">
        <v>575</v>
      </c>
      <c r="B7" s="80" t="s">
        <v>82</v>
      </c>
      <c r="C7" s="80"/>
      <c r="D7" s="80"/>
      <c r="E7" s="80"/>
      <c r="F7" s="80"/>
      <c r="G7" s="80"/>
    </row>
    <row r="8" spans="1:8" x14ac:dyDescent="0.25">
      <c r="A8" s="78" t="s">
        <v>285</v>
      </c>
      <c r="B8" s="80">
        <v>1992</v>
      </c>
      <c r="C8" s="80"/>
      <c r="D8" s="80"/>
      <c r="E8" s="80"/>
      <c r="F8" s="80"/>
      <c r="G8" s="80"/>
    </row>
    <row r="9" spans="1:8" x14ac:dyDescent="0.25">
      <c r="A9" s="78" t="s">
        <v>286</v>
      </c>
      <c r="B9" s="80" t="s">
        <v>504</v>
      </c>
      <c r="C9" s="80"/>
      <c r="D9" s="80"/>
      <c r="E9" s="80"/>
      <c r="F9" s="80"/>
      <c r="G9" s="80"/>
    </row>
    <row r="10" spans="1:8" x14ac:dyDescent="0.25">
      <c r="A10" s="78" t="s">
        <v>6</v>
      </c>
      <c r="B10" s="80" t="s">
        <v>512</v>
      </c>
      <c r="C10" s="80"/>
      <c r="D10" s="80"/>
      <c r="E10" s="80"/>
      <c r="F10" s="80"/>
      <c r="G10" s="80"/>
    </row>
    <row r="11" spans="1:8" x14ac:dyDescent="0.25">
      <c r="A11" s="78" t="s">
        <v>287</v>
      </c>
      <c r="B11" s="80" t="s">
        <v>422</v>
      </c>
      <c r="C11" s="80"/>
      <c r="D11" s="80"/>
      <c r="E11" s="80"/>
      <c r="F11" s="80"/>
      <c r="G11" s="80"/>
    </row>
    <row r="12" spans="1:8" x14ac:dyDescent="0.25">
      <c r="A12" s="78" t="s">
        <v>288</v>
      </c>
      <c r="B12" s="80" t="s">
        <v>423</v>
      </c>
      <c r="C12" s="80"/>
      <c r="D12" s="80"/>
      <c r="E12" s="80"/>
      <c r="F12" s="80"/>
      <c r="G12" s="80"/>
    </row>
    <row r="13" spans="1:8" hidden="1" x14ac:dyDescent="0.25">
      <c r="A13" s="78" t="s">
        <v>582</v>
      </c>
      <c r="B13" s="80">
        <v>2</v>
      </c>
      <c r="C13" s="80"/>
      <c r="D13" s="80"/>
      <c r="E13" s="80"/>
      <c r="F13" s="80"/>
      <c r="G13" s="80"/>
    </row>
    <row r="14" spans="1:8" hidden="1" x14ac:dyDescent="0.25">
      <c r="A14" s="78" t="s">
        <v>290</v>
      </c>
      <c r="B14" s="80">
        <v>604</v>
      </c>
      <c r="C14" s="80"/>
      <c r="D14" s="80"/>
      <c r="E14" s="80"/>
      <c r="F14" s="80"/>
      <c r="G14" s="80"/>
    </row>
    <row r="15" spans="1:8" x14ac:dyDescent="0.25">
      <c r="A15" s="78" t="s">
        <v>585</v>
      </c>
      <c r="B15" s="80" t="s">
        <v>513</v>
      </c>
      <c r="C15" s="80"/>
      <c r="D15" s="80"/>
      <c r="E15" s="80"/>
      <c r="F15" s="80"/>
      <c r="G15" s="80"/>
    </row>
    <row r="16" spans="1:8" x14ac:dyDescent="0.25">
      <c r="A16" s="78" t="s">
        <v>292</v>
      </c>
      <c r="B16" s="80" t="s">
        <v>333</v>
      </c>
      <c r="C16" s="80"/>
      <c r="D16" s="80"/>
      <c r="E16" s="80"/>
      <c r="F16" s="80"/>
      <c r="G16" s="80"/>
    </row>
    <row r="17" spans="1:7" ht="39.6" x14ac:dyDescent="0.25">
      <c r="A17" s="78" t="s">
        <v>657</v>
      </c>
      <c r="B17" s="85" t="s">
        <v>508</v>
      </c>
      <c r="C17" s="80"/>
      <c r="D17" s="80"/>
      <c r="E17" s="80"/>
      <c r="F17" s="80"/>
      <c r="G17" s="80"/>
    </row>
    <row r="18" spans="1:7" x14ac:dyDescent="0.25">
      <c r="A18" s="78" t="s">
        <v>589</v>
      </c>
      <c r="B18" s="86">
        <v>45135</v>
      </c>
      <c r="C18" s="80"/>
      <c r="D18" s="80"/>
      <c r="E18" s="80"/>
      <c r="F18" s="80"/>
      <c r="G18" s="80"/>
    </row>
    <row r="19" spans="1:7" x14ac:dyDescent="0.25">
      <c r="A19" s="78" t="s">
        <v>295</v>
      </c>
      <c r="B19" s="86">
        <v>45135</v>
      </c>
      <c r="C19" s="80"/>
      <c r="D19" s="80"/>
      <c r="E19" s="80"/>
      <c r="F19" s="80"/>
      <c r="G19" s="80"/>
    </row>
    <row r="20" spans="1:7" x14ac:dyDescent="0.25">
      <c r="A20" s="78" t="s">
        <v>297</v>
      </c>
      <c r="B20" s="85" t="s">
        <v>310</v>
      </c>
      <c r="C20" s="80"/>
      <c r="D20" s="80"/>
      <c r="E20" s="80"/>
      <c r="F20" s="80"/>
      <c r="G20" s="80"/>
    </row>
    <row r="21" spans="1:7" x14ac:dyDescent="0.25">
      <c r="A21" s="168" t="s">
        <v>658</v>
      </c>
      <c r="B21" s="85" t="s">
        <v>309</v>
      </c>
      <c r="C21" s="80"/>
      <c r="D21" s="80"/>
      <c r="E21" s="80"/>
      <c r="F21" s="80"/>
      <c r="G21" s="80"/>
    </row>
    <row r="23" spans="1:7" x14ac:dyDescent="0.25">
      <c r="B23" s="95" t="str">
        <f>HYPERLINK("#'Factor List'!A1","Back to Factor List")</f>
        <v>Back to Factor List</v>
      </c>
    </row>
    <row r="24" spans="1:7" x14ac:dyDescent="0.25">
      <c r="B24" s="95" t="str">
        <f>HYPERLINK("#'Assumptions'!A1","Assumptions")</f>
        <v>Assumptions</v>
      </c>
    </row>
    <row r="26" spans="1:7" x14ac:dyDescent="0.25">
      <c r="A26" s="91" t="s">
        <v>700</v>
      </c>
      <c r="B26" s="91">
        <v>60</v>
      </c>
      <c r="C26" s="91">
        <v>61</v>
      </c>
      <c r="D26" s="91">
        <v>62</v>
      </c>
      <c r="E26" s="91">
        <v>63</v>
      </c>
      <c r="F26" s="91">
        <v>64</v>
      </c>
      <c r="G26" s="91">
        <v>65</v>
      </c>
    </row>
    <row r="27" spans="1:7" x14ac:dyDescent="0.25">
      <c r="A27" s="92">
        <v>0</v>
      </c>
      <c r="B27" s="94">
        <v>1</v>
      </c>
      <c r="C27" s="94">
        <v>1.052</v>
      </c>
      <c r="D27" s="94">
        <v>1.109</v>
      </c>
      <c r="E27" s="94">
        <v>1.171</v>
      </c>
      <c r="F27" s="94">
        <v>1.238</v>
      </c>
      <c r="G27" s="94">
        <v>1.3109999999999999</v>
      </c>
    </row>
    <row r="28" spans="1:7" x14ac:dyDescent="0.25">
      <c r="A28" s="92">
        <v>1</v>
      </c>
      <c r="B28" s="94">
        <v>1.004</v>
      </c>
      <c r="C28" s="94">
        <v>1.0569999999999999</v>
      </c>
      <c r="D28" s="94">
        <v>1.1140000000000001</v>
      </c>
      <c r="E28" s="94">
        <v>1.1759999999999999</v>
      </c>
      <c r="F28" s="94">
        <v>1.244</v>
      </c>
      <c r="G28" s="94">
        <v>1.3180000000000001</v>
      </c>
    </row>
    <row r="29" spans="1:7" x14ac:dyDescent="0.25">
      <c r="A29" s="92">
        <v>2</v>
      </c>
      <c r="B29" s="94">
        <v>1.0089999999999999</v>
      </c>
      <c r="C29" s="94">
        <v>1.0620000000000001</v>
      </c>
      <c r="D29" s="94">
        <v>1.119</v>
      </c>
      <c r="E29" s="94">
        <v>1.1819999999999999</v>
      </c>
      <c r="F29" s="94">
        <v>1.25</v>
      </c>
      <c r="G29" s="94">
        <v>1.3240000000000001</v>
      </c>
    </row>
    <row r="30" spans="1:7" x14ac:dyDescent="0.25">
      <c r="A30" s="92">
        <v>3</v>
      </c>
      <c r="B30" s="94">
        <v>1.0129999999999999</v>
      </c>
      <c r="C30" s="94">
        <v>1.0660000000000001</v>
      </c>
      <c r="D30" s="94">
        <v>1.1240000000000001</v>
      </c>
      <c r="E30" s="94">
        <v>1.1870000000000001</v>
      </c>
      <c r="F30" s="94">
        <v>1.256</v>
      </c>
      <c r="G30" s="94">
        <v>1.331</v>
      </c>
    </row>
    <row r="31" spans="1:7" x14ac:dyDescent="0.25">
      <c r="A31" s="92">
        <v>4</v>
      </c>
      <c r="B31" s="94">
        <v>1.0169999999999999</v>
      </c>
      <c r="C31" s="94">
        <v>1.071</v>
      </c>
      <c r="D31" s="94">
        <v>1.129</v>
      </c>
      <c r="E31" s="94">
        <v>1.1930000000000001</v>
      </c>
      <c r="F31" s="94">
        <v>1.262</v>
      </c>
      <c r="G31" s="94">
        <v>1.3380000000000001</v>
      </c>
    </row>
    <row r="32" spans="1:7" x14ac:dyDescent="0.25">
      <c r="A32" s="92">
        <v>5</v>
      </c>
      <c r="B32" s="94">
        <v>1.022</v>
      </c>
      <c r="C32" s="94">
        <v>1.0760000000000001</v>
      </c>
      <c r="D32" s="94">
        <v>1.135</v>
      </c>
      <c r="E32" s="94">
        <v>1.1990000000000001</v>
      </c>
      <c r="F32" s="94">
        <v>1.268</v>
      </c>
      <c r="G32" s="94">
        <v>1.3440000000000001</v>
      </c>
    </row>
    <row r="33" spans="1:7" x14ac:dyDescent="0.25">
      <c r="A33" s="92">
        <v>6</v>
      </c>
      <c r="B33" s="94">
        <v>1.026</v>
      </c>
      <c r="C33" s="94">
        <v>1.081</v>
      </c>
      <c r="D33" s="94">
        <v>1.1399999999999999</v>
      </c>
      <c r="E33" s="94">
        <v>1.204</v>
      </c>
      <c r="F33" s="94">
        <v>1.274</v>
      </c>
      <c r="G33" s="94">
        <v>1.351</v>
      </c>
    </row>
    <row r="34" spans="1:7" x14ac:dyDescent="0.25">
      <c r="A34" s="92">
        <v>7</v>
      </c>
      <c r="B34" s="94">
        <v>1.03</v>
      </c>
      <c r="C34" s="94">
        <v>1.085</v>
      </c>
      <c r="D34" s="94">
        <v>1.145</v>
      </c>
      <c r="E34" s="94">
        <v>1.21</v>
      </c>
      <c r="F34" s="94">
        <v>1.2809999999999999</v>
      </c>
      <c r="G34" s="94">
        <v>1.3580000000000001</v>
      </c>
    </row>
    <row r="35" spans="1:7" x14ac:dyDescent="0.25">
      <c r="A35" s="92">
        <v>8</v>
      </c>
      <c r="B35" s="94">
        <v>1.0349999999999999</v>
      </c>
      <c r="C35" s="94">
        <v>1.0900000000000001</v>
      </c>
      <c r="D35" s="94">
        <v>1.1499999999999999</v>
      </c>
      <c r="E35" s="94">
        <v>1.2150000000000001</v>
      </c>
      <c r="F35" s="94">
        <v>1.2869999999999999</v>
      </c>
      <c r="G35" s="94">
        <v>1.365</v>
      </c>
    </row>
    <row r="36" spans="1:7" x14ac:dyDescent="0.25">
      <c r="A36" s="92">
        <v>9</v>
      </c>
      <c r="B36" s="94">
        <v>1.0389999999999999</v>
      </c>
      <c r="C36" s="94">
        <v>1.095</v>
      </c>
      <c r="D36" s="94">
        <v>1.155</v>
      </c>
      <c r="E36" s="94">
        <v>1.2210000000000001</v>
      </c>
      <c r="F36" s="94">
        <v>1.2929999999999999</v>
      </c>
      <c r="G36" s="94">
        <v>1.371</v>
      </c>
    </row>
    <row r="37" spans="1:7" x14ac:dyDescent="0.25">
      <c r="A37" s="92">
        <v>10</v>
      </c>
      <c r="B37" s="94">
        <v>1.044</v>
      </c>
      <c r="C37" s="94">
        <v>1.099</v>
      </c>
      <c r="D37" s="94">
        <v>1.1599999999999999</v>
      </c>
      <c r="E37" s="94">
        <v>1.2270000000000001</v>
      </c>
      <c r="F37" s="94">
        <v>1.2989999999999999</v>
      </c>
      <c r="G37" s="94">
        <v>1.3779999999999999</v>
      </c>
    </row>
    <row r="38" spans="1:7" x14ac:dyDescent="0.25">
      <c r="A38" s="92">
        <v>11</v>
      </c>
      <c r="B38" s="94">
        <v>1.048</v>
      </c>
      <c r="C38" s="94">
        <v>1.1040000000000001</v>
      </c>
      <c r="D38" s="94">
        <v>1.165</v>
      </c>
      <c r="E38" s="94">
        <v>1.232</v>
      </c>
      <c r="F38" s="94">
        <v>1.3049999999999999</v>
      </c>
      <c r="G38" s="94">
        <v>1.385</v>
      </c>
    </row>
    <row r="39" spans="1:7" x14ac:dyDescent="0.25">
      <c r="A39"/>
      <c r="B39"/>
    </row>
    <row r="40" spans="1:7" x14ac:dyDescent="0.25">
      <c r="A40"/>
      <c r="B40"/>
    </row>
    <row r="41" spans="1:7" x14ac:dyDescent="0.25">
      <c r="A41"/>
      <c r="B41"/>
    </row>
    <row r="42" spans="1:7" x14ac:dyDescent="0.25">
      <c r="A42"/>
      <c r="B42"/>
    </row>
    <row r="43" spans="1:7" x14ac:dyDescent="0.25">
      <c r="A43"/>
      <c r="B43"/>
    </row>
    <row r="44" spans="1:7" ht="39.6" customHeight="1" x14ac:dyDescent="0.25">
      <c r="A44"/>
      <c r="B44"/>
    </row>
    <row r="45" spans="1:7" x14ac:dyDescent="0.25">
      <c r="A45"/>
      <c r="B45"/>
    </row>
    <row r="46" spans="1:7" ht="27.6" customHeight="1" x14ac:dyDescent="0.25">
      <c r="A46"/>
      <c r="B46"/>
    </row>
    <row r="47" spans="1:7" x14ac:dyDescent="0.25">
      <c r="A47"/>
      <c r="B47"/>
    </row>
    <row r="48" spans="1:7"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Hcs0k//BPYFaBy/jVNPm5w22pyKxHzdWMWpc/WFxQ2gv8C29kfuI/B2QzneMGsgOZUEC9vc+RtiywpyFZeYcXw==" saltValue="QockbZVK+uDt2ffwZco0MQ==" spinCount="100000" sheet="1" objects="1" scenarios="1"/>
  <conditionalFormatting sqref="A6:A16 A18:A20">
    <cfRule type="expression" dxfId="293" priority="19" stopIfTrue="1">
      <formula>MOD(ROW(),2)=0</formula>
    </cfRule>
    <cfRule type="expression" dxfId="292" priority="20" stopIfTrue="1">
      <formula>MOD(ROW(),2)&lt;&gt;0</formula>
    </cfRule>
  </conditionalFormatting>
  <conditionalFormatting sqref="B6:G16 B26:G38 C17:G21">
    <cfRule type="expression" dxfId="291" priority="21" stopIfTrue="1">
      <formula>MOD(ROW(),2)=0</formula>
    </cfRule>
    <cfRule type="expression" dxfId="290" priority="22" stopIfTrue="1">
      <formula>MOD(ROW(),2)&lt;&gt;0</formula>
    </cfRule>
  </conditionalFormatting>
  <conditionalFormatting sqref="B17:B21">
    <cfRule type="expression" dxfId="289" priority="13" stopIfTrue="1">
      <formula>MOD(ROW(),2)=0</formula>
    </cfRule>
    <cfRule type="expression" dxfId="288" priority="14" stopIfTrue="1">
      <formula>MOD(ROW(),2)&lt;&gt;0</formula>
    </cfRule>
  </conditionalFormatting>
  <conditionalFormatting sqref="A17">
    <cfRule type="expression" dxfId="287" priority="11" stopIfTrue="1">
      <formula>MOD(ROW(),2)=0</formula>
    </cfRule>
    <cfRule type="expression" dxfId="286" priority="12" stopIfTrue="1">
      <formula>MOD(ROW(),2)&lt;&gt;0</formula>
    </cfRule>
  </conditionalFormatting>
  <conditionalFormatting sqref="A26:A38">
    <cfRule type="expression" dxfId="285" priority="7" stopIfTrue="1">
      <formula>MOD(ROW(),2)=0</formula>
    </cfRule>
    <cfRule type="expression" dxfId="284" priority="8" stopIfTrue="1">
      <formula>MOD(ROW(),2)&lt;&gt;0</formula>
    </cfRule>
  </conditionalFormatting>
  <conditionalFormatting sqref="A21">
    <cfRule type="expression" dxfId="283" priority="3" stopIfTrue="1">
      <formula>MOD(ROW(),2)=0</formula>
    </cfRule>
    <cfRule type="expression" dxfId="28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71"/>
  <dimension ref="A1:AQ65"/>
  <sheetViews>
    <sheetView showGridLines="0" zoomScale="40" zoomScaleNormal="40" workbookViewId="0">
      <selection activeCell="B22" sqref="B22"/>
    </sheetView>
  </sheetViews>
  <sheetFormatPr defaultColWidth="10" defaultRowHeight="13.2" x14ac:dyDescent="0.25"/>
  <cols>
    <col min="1" max="1" width="31.88671875" style="27" customWidth="1"/>
    <col min="2" max="43" width="22.88671875" style="27" customWidth="1"/>
    <col min="44" max="16384" width="10" style="27"/>
  </cols>
  <sheetData>
    <row r="1" spans="1:43" ht="21" x14ac:dyDescent="0.4">
      <c r="A1" s="40" t="s">
        <v>0</v>
      </c>
      <c r="B1" s="41"/>
      <c r="C1" s="41"/>
      <c r="D1" s="41"/>
      <c r="E1" s="41"/>
      <c r="F1" s="41"/>
      <c r="G1" s="41"/>
      <c r="H1" s="41"/>
      <c r="I1" s="41"/>
    </row>
    <row r="2" spans="1:43" ht="15.6" x14ac:dyDescent="0.3">
      <c r="A2" s="42" t="str">
        <f>IF(title="&gt; Enter workbook title here","Enter workbook title in Cover sheet",title)</f>
        <v>Fire_S - Consolidated Factor Spreadsheet</v>
      </c>
      <c r="B2" s="43"/>
      <c r="C2" s="43"/>
      <c r="D2" s="43"/>
      <c r="E2" s="43"/>
      <c r="F2" s="43"/>
      <c r="G2" s="43"/>
      <c r="H2" s="43"/>
      <c r="I2" s="43"/>
    </row>
    <row r="3" spans="1:43" ht="15.6" x14ac:dyDescent="0.3">
      <c r="A3" s="44" t="str">
        <f>TABLE_FACTOR_TYPE&amp;" - x-"&amp;TABLE_SERIES_NUMBER</f>
        <v>Scheme Pays AA - x-605</v>
      </c>
      <c r="B3" s="43"/>
      <c r="C3" s="43"/>
      <c r="D3" s="43"/>
      <c r="E3" s="43"/>
      <c r="F3" s="43"/>
      <c r="G3" s="43"/>
      <c r="H3" s="43"/>
      <c r="I3" s="43"/>
    </row>
    <row r="4" spans="1:43" x14ac:dyDescent="0.25">
      <c r="A4" s="45"/>
    </row>
    <row r="6" spans="1:43" x14ac:dyDescent="0.25">
      <c r="A6" s="77" t="s">
        <v>573</v>
      </c>
      <c r="B6" s="79" t="s">
        <v>574</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row>
    <row r="7" spans="1:43" x14ac:dyDescent="0.25">
      <c r="A7" s="78" t="s">
        <v>575</v>
      </c>
      <c r="B7" s="80" t="s">
        <v>82</v>
      </c>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row>
    <row r="8" spans="1:43" x14ac:dyDescent="0.25">
      <c r="A8" s="78" t="s">
        <v>285</v>
      </c>
      <c r="B8" s="80">
        <v>1992</v>
      </c>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row>
    <row r="9" spans="1:43" x14ac:dyDescent="0.25">
      <c r="A9" s="78" t="s">
        <v>286</v>
      </c>
      <c r="B9" s="80" t="s">
        <v>504</v>
      </c>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row>
    <row r="10" spans="1:43" x14ac:dyDescent="0.25">
      <c r="A10" s="78" t="s">
        <v>6</v>
      </c>
      <c r="B10" s="80" t="s">
        <v>514</v>
      </c>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row>
    <row r="11" spans="1:43" x14ac:dyDescent="0.25">
      <c r="A11" s="78" t="s">
        <v>287</v>
      </c>
      <c r="B11" s="80" t="s">
        <v>422</v>
      </c>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row>
    <row r="12" spans="1:43" x14ac:dyDescent="0.25">
      <c r="A12" s="78" t="s">
        <v>288</v>
      </c>
      <c r="B12" s="80" t="s">
        <v>423</v>
      </c>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row>
    <row r="13" spans="1:43" hidden="1" x14ac:dyDescent="0.25">
      <c r="A13" s="78" t="s">
        <v>582</v>
      </c>
      <c r="B13" s="80">
        <v>2</v>
      </c>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row>
    <row r="14" spans="1:43" hidden="1" x14ac:dyDescent="0.25">
      <c r="A14" s="78" t="s">
        <v>290</v>
      </c>
      <c r="B14" s="80">
        <v>605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row>
    <row r="15" spans="1:43" x14ac:dyDescent="0.25">
      <c r="A15" s="78" t="s">
        <v>585</v>
      </c>
      <c r="B15" s="80" t="s">
        <v>515</v>
      </c>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row>
    <row r="16" spans="1:43" x14ac:dyDescent="0.25">
      <c r="A16" s="78" t="s">
        <v>292</v>
      </c>
      <c r="B16" s="80" t="s">
        <v>478</v>
      </c>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row>
    <row r="17" spans="1:43" ht="39.6" x14ac:dyDescent="0.25">
      <c r="A17" s="78" t="s">
        <v>657</v>
      </c>
      <c r="B17" s="85" t="s">
        <v>508</v>
      </c>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row>
    <row r="18" spans="1:43" x14ac:dyDescent="0.25">
      <c r="A18" s="78" t="s">
        <v>589</v>
      </c>
      <c r="B18" s="86">
        <v>45135</v>
      </c>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row>
    <row r="19" spans="1:43" ht="26.4" x14ac:dyDescent="0.25">
      <c r="A19" s="78" t="s">
        <v>295</v>
      </c>
      <c r="B19" s="86">
        <v>45135</v>
      </c>
      <c r="C19" s="80"/>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row>
    <row r="20" spans="1:43" x14ac:dyDescent="0.25">
      <c r="A20" s="78" t="s">
        <v>297</v>
      </c>
      <c r="B20" s="85" t="s">
        <v>310</v>
      </c>
      <c r="C20" s="80"/>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row>
    <row r="21" spans="1:43" x14ac:dyDescent="0.25">
      <c r="A21" s="168" t="s">
        <v>658</v>
      </c>
      <c r="B21" s="85" t="s">
        <v>309</v>
      </c>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row>
    <row r="23" spans="1:43" x14ac:dyDescent="0.25">
      <c r="B23" s="95" t="str">
        <f>HYPERLINK("#'Factor List'!A1","Back to Factor List")</f>
        <v>Back to Factor List</v>
      </c>
    </row>
    <row r="24" spans="1:43" x14ac:dyDescent="0.25">
      <c r="B24" s="95" t="str">
        <f>HYPERLINK("#'Assumptions'!A1","Assumptions")</f>
        <v>Assumptions</v>
      </c>
    </row>
    <row r="26" spans="1:43" x14ac:dyDescent="0.25">
      <c r="A26" s="91" t="s">
        <v>700</v>
      </c>
      <c r="B26" s="91">
        <v>18</v>
      </c>
      <c r="C26" s="91">
        <v>19</v>
      </c>
      <c r="D26" s="91">
        <v>20</v>
      </c>
      <c r="E26" s="91">
        <v>21</v>
      </c>
      <c r="F26" s="91">
        <v>22</v>
      </c>
      <c r="G26" s="91">
        <v>23</v>
      </c>
      <c r="H26" s="91">
        <v>24</v>
      </c>
      <c r="I26" s="91">
        <v>25</v>
      </c>
      <c r="J26" s="91">
        <v>26</v>
      </c>
      <c r="K26" s="91">
        <v>27</v>
      </c>
      <c r="L26" s="91">
        <v>28</v>
      </c>
      <c r="M26" s="91">
        <v>29</v>
      </c>
      <c r="N26" s="91">
        <v>30</v>
      </c>
      <c r="O26" s="91">
        <v>31</v>
      </c>
      <c r="P26" s="91">
        <v>32</v>
      </c>
      <c r="Q26" s="91">
        <v>33</v>
      </c>
      <c r="R26" s="91">
        <v>34</v>
      </c>
      <c r="S26" s="91">
        <v>35</v>
      </c>
      <c r="T26" s="91">
        <v>36</v>
      </c>
      <c r="U26" s="91">
        <v>37</v>
      </c>
      <c r="V26" s="91">
        <v>38</v>
      </c>
      <c r="W26" s="91">
        <v>39</v>
      </c>
      <c r="X26" s="91">
        <v>40</v>
      </c>
      <c r="Y26" s="91">
        <v>41</v>
      </c>
      <c r="Z26" s="91">
        <v>42</v>
      </c>
      <c r="AA26" s="91">
        <v>43</v>
      </c>
      <c r="AB26" s="91">
        <v>44</v>
      </c>
      <c r="AC26" s="91">
        <v>45</v>
      </c>
      <c r="AD26" s="91">
        <v>46</v>
      </c>
      <c r="AE26" s="91">
        <v>47</v>
      </c>
      <c r="AF26" s="91">
        <v>48</v>
      </c>
      <c r="AG26" s="91">
        <v>49</v>
      </c>
      <c r="AH26" s="91">
        <v>50</v>
      </c>
      <c r="AI26" s="91">
        <v>51</v>
      </c>
      <c r="AJ26" s="91">
        <v>52</v>
      </c>
      <c r="AK26" s="91">
        <v>53</v>
      </c>
      <c r="AL26" s="91">
        <v>54</v>
      </c>
      <c r="AM26" s="91">
        <v>55</v>
      </c>
      <c r="AN26" s="91">
        <v>56</v>
      </c>
      <c r="AO26" s="91">
        <v>57</v>
      </c>
      <c r="AP26" s="91">
        <v>58</v>
      </c>
      <c r="AQ26" s="91">
        <v>59</v>
      </c>
    </row>
    <row r="27" spans="1:43" x14ac:dyDescent="0.25">
      <c r="A27" s="92">
        <v>0</v>
      </c>
      <c r="B27" s="94">
        <v>0.26</v>
      </c>
      <c r="C27" s="94">
        <v>0.26600000000000001</v>
      </c>
      <c r="D27" s="94">
        <v>0.27200000000000002</v>
      </c>
      <c r="E27" s="94">
        <v>0.27900000000000003</v>
      </c>
      <c r="F27" s="94">
        <v>0.28499999999999998</v>
      </c>
      <c r="G27" s="94">
        <v>0.29199999999999998</v>
      </c>
      <c r="H27" s="94">
        <v>0.29899999999999999</v>
      </c>
      <c r="I27" s="94">
        <v>0.307</v>
      </c>
      <c r="J27" s="94">
        <v>0.314</v>
      </c>
      <c r="K27" s="94">
        <v>0.32200000000000001</v>
      </c>
      <c r="L27" s="94">
        <v>0.33100000000000002</v>
      </c>
      <c r="M27" s="94">
        <v>0.33900000000000002</v>
      </c>
      <c r="N27" s="94">
        <v>0.34799999999999998</v>
      </c>
      <c r="O27" s="94">
        <v>0.35799999999999998</v>
      </c>
      <c r="P27" s="94">
        <v>0.36699999999999999</v>
      </c>
      <c r="Q27" s="94">
        <v>0.378</v>
      </c>
      <c r="R27" s="94">
        <v>0.38800000000000001</v>
      </c>
      <c r="S27" s="94">
        <v>0.39900000000000002</v>
      </c>
      <c r="T27" s="94">
        <v>0.41099999999999998</v>
      </c>
      <c r="U27" s="94">
        <v>0.42299999999999999</v>
      </c>
      <c r="V27" s="94">
        <v>0.435</v>
      </c>
      <c r="W27" s="94">
        <v>0.44900000000000001</v>
      </c>
      <c r="X27" s="94">
        <v>0.46200000000000002</v>
      </c>
      <c r="Y27" s="94">
        <v>0.47699999999999998</v>
      </c>
      <c r="Z27" s="94">
        <v>0.49199999999999999</v>
      </c>
      <c r="AA27" s="94">
        <v>0.50800000000000001</v>
      </c>
      <c r="AB27" s="94">
        <v>0.52500000000000002</v>
      </c>
      <c r="AC27" s="94">
        <v>0.54300000000000004</v>
      </c>
      <c r="AD27" s="94">
        <v>0.56200000000000006</v>
      </c>
      <c r="AE27" s="94">
        <v>0.58199999999999996</v>
      </c>
      <c r="AF27" s="94">
        <v>0.60299999999999998</v>
      </c>
      <c r="AG27" s="94">
        <v>0.625</v>
      </c>
      <c r="AH27" s="94">
        <v>0.64900000000000002</v>
      </c>
      <c r="AI27" s="94">
        <v>0.67400000000000004</v>
      </c>
      <c r="AJ27" s="94">
        <v>0.70099999999999996</v>
      </c>
      <c r="AK27" s="94">
        <v>0.73</v>
      </c>
      <c r="AL27" s="94">
        <v>0.76100000000000001</v>
      </c>
      <c r="AM27" s="94">
        <v>0.79400000000000004</v>
      </c>
      <c r="AN27" s="94">
        <v>0.82899999999999996</v>
      </c>
      <c r="AO27" s="94">
        <v>0.86699999999999999</v>
      </c>
      <c r="AP27" s="94">
        <v>0.90800000000000003</v>
      </c>
      <c r="AQ27" s="94">
        <v>0.95199999999999996</v>
      </c>
    </row>
    <row r="28" spans="1:43" x14ac:dyDescent="0.25">
      <c r="A28" s="92">
        <v>1</v>
      </c>
      <c r="B28" s="94">
        <v>0.26</v>
      </c>
      <c r="C28" s="94">
        <v>0.26600000000000001</v>
      </c>
      <c r="D28" s="94">
        <v>0.27300000000000002</v>
      </c>
      <c r="E28" s="94">
        <v>0.27900000000000003</v>
      </c>
      <c r="F28" s="94">
        <v>0.28599999999999998</v>
      </c>
      <c r="G28" s="94">
        <v>0.29299999999999998</v>
      </c>
      <c r="H28" s="94">
        <v>0.3</v>
      </c>
      <c r="I28" s="94">
        <v>0.307</v>
      </c>
      <c r="J28" s="94">
        <v>0.315</v>
      </c>
      <c r="K28" s="94">
        <v>0.32300000000000001</v>
      </c>
      <c r="L28" s="94">
        <v>0.33100000000000002</v>
      </c>
      <c r="M28" s="94">
        <v>0.34</v>
      </c>
      <c r="N28" s="94">
        <v>0.34899999999999998</v>
      </c>
      <c r="O28" s="94">
        <v>0.35799999999999998</v>
      </c>
      <c r="P28" s="94">
        <v>0.36799999999999999</v>
      </c>
      <c r="Q28" s="94">
        <v>0.378</v>
      </c>
      <c r="R28" s="94">
        <v>0.38900000000000001</v>
      </c>
      <c r="S28" s="94">
        <v>0.4</v>
      </c>
      <c r="T28" s="94">
        <v>0.41199999999999998</v>
      </c>
      <c r="U28" s="94">
        <v>0.42399999999999999</v>
      </c>
      <c r="V28" s="94">
        <v>0.436</v>
      </c>
      <c r="W28" s="94">
        <v>0.45</v>
      </c>
      <c r="X28" s="94">
        <v>0.46400000000000002</v>
      </c>
      <c r="Y28" s="94">
        <v>0.47799999999999998</v>
      </c>
      <c r="Z28" s="94">
        <v>0.49399999999999999</v>
      </c>
      <c r="AA28" s="94">
        <v>0.51</v>
      </c>
      <c r="AB28" s="94">
        <v>0.52700000000000002</v>
      </c>
      <c r="AC28" s="94">
        <v>0.54500000000000004</v>
      </c>
      <c r="AD28" s="94">
        <v>0.56399999999999995</v>
      </c>
      <c r="AE28" s="94">
        <v>0.58399999999999996</v>
      </c>
      <c r="AF28" s="94">
        <v>0.60499999999999998</v>
      </c>
      <c r="AG28" s="94">
        <v>0.627</v>
      </c>
      <c r="AH28" s="94">
        <v>0.65100000000000002</v>
      </c>
      <c r="AI28" s="94">
        <v>0.67700000000000005</v>
      </c>
      <c r="AJ28" s="94">
        <v>0.70399999999999996</v>
      </c>
      <c r="AK28" s="94">
        <v>0.73299999999999998</v>
      </c>
      <c r="AL28" s="94">
        <v>0.76300000000000001</v>
      </c>
      <c r="AM28" s="94">
        <v>0.79700000000000004</v>
      </c>
      <c r="AN28" s="94">
        <v>0.83199999999999996</v>
      </c>
      <c r="AO28" s="94">
        <v>0.87</v>
      </c>
      <c r="AP28" s="94">
        <v>0.91200000000000003</v>
      </c>
      <c r="AQ28" s="94">
        <v>0.95599999999999996</v>
      </c>
    </row>
    <row r="29" spans="1:43" x14ac:dyDescent="0.25">
      <c r="A29" s="92">
        <v>2</v>
      </c>
      <c r="B29" s="94">
        <v>0.26100000000000001</v>
      </c>
      <c r="C29" s="94">
        <v>0.26700000000000002</v>
      </c>
      <c r="D29" s="94">
        <v>0.27300000000000002</v>
      </c>
      <c r="E29" s="94">
        <v>0.28000000000000003</v>
      </c>
      <c r="F29" s="94">
        <v>0.28599999999999998</v>
      </c>
      <c r="G29" s="94">
        <v>0.29299999999999998</v>
      </c>
      <c r="H29" s="94">
        <v>0.30099999999999999</v>
      </c>
      <c r="I29" s="94">
        <v>0.308</v>
      </c>
      <c r="J29" s="94">
        <v>0.316</v>
      </c>
      <c r="K29" s="94">
        <v>0.32400000000000001</v>
      </c>
      <c r="L29" s="94">
        <v>0.33200000000000002</v>
      </c>
      <c r="M29" s="94">
        <v>0.34100000000000003</v>
      </c>
      <c r="N29" s="94">
        <v>0.35</v>
      </c>
      <c r="O29" s="94">
        <v>0.35899999999999999</v>
      </c>
      <c r="P29" s="94">
        <v>0.36899999999999999</v>
      </c>
      <c r="Q29" s="94">
        <v>0.379</v>
      </c>
      <c r="R29" s="94">
        <v>0.39</v>
      </c>
      <c r="S29" s="94">
        <v>0.40100000000000002</v>
      </c>
      <c r="T29" s="94">
        <v>0.41299999999999998</v>
      </c>
      <c r="U29" s="94">
        <v>0.42499999999999999</v>
      </c>
      <c r="V29" s="94">
        <v>0.438</v>
      </c>
      <c r="W29" s="94">
        <v>0.45100000000000001</v>
      </c>
      <c r="X29" s="94">
        <v>0.46500000000000002</v>
      </c>
      <c r="Y29" s="94">
        <v>0.48</v>
      </c>
      <c r="Z29" s="94">
        <v>0.495</v>
      </c>
      <c r="AA29" s="94">
        <v>0.51100000000000001</v>
      </c>
      <c r="AB29" s="94">
        <v>0.52800000000000002</v>
      </c>
      <c r="AC29" s="94">
        <v>0.54600000000000004</v>
      </c>
      <c r="AD29" s="94">
        <v>0.56499999999999995</v>
      </c>
      <c r="AE29" s="94">
        <v>0.58499999999999996</v>
      </c>
      <c r="AF29" s="94">
        <v>0.60699999999999998</v>
      </c>
      <c r="AG29" s="94">
        <v>0.629</v>
      </c>
      <c r="AH29" s="94">
        <v>0.65300000000000002</v>
      </c>
      <c r="AI29" s="94">
        <v>0.67900000000000005</v>
      </c>
      <c r="AJ29" s="94">
        <v>0.70599999999999996</v>
      </c>
      <c r="AK29" s="94">
        <v>0.73499999999999999</v>
      </c>
      <c r="AL29" s="94">
        <v>0.76600000000000001</v>
      </c>
      <c r="AM29" s="94">
        <v>0.8</v>
      </c>
      <c r="AN29" s="94">
        <v>0.83499999999999996</v>
      </c>
      <c r="AO29" s="94">
        <v>0.874</v>
      </c>
      <c r="AP29" s="94">
        <v>0.91500000000000004</v>
      </c>
      <c r="AQ29" s="94">
        <v>0.96</v>
      </c>
    </row>
    <row r="30" spans="1:43" x14ac:dyDescent="0.25">
      <c r="A30" s="92">
        <v>3</v>
      </c>
      <c r="B30" s="94">
        <v>0.26100000000000001</v>
      </c>
      <c r="C30" s="94">
        <v>0.26700000000000002</v>
      </c>
      <c r="D30" s="94">
        <v>0.27400000000000002</v>
      </c>
      <c r="E30" s="94">
        <v>0.28000000000000003</v>
      </c>
      <c r="F30" s="94">
        <v>0.28699999999999998</v>
      </c>
      <c r="G30" s="94">
        <v>0.29399999999999998</v>
      </c>
      <c r="H30" s="94">
        <v>0.30099999999999999</v>
      </c>
      <c r="I30" s="94">
        <v>0.309</v>
      </c>
      <c r="J30" s="94">
        <v>0.316</v>
      </c>
      <c r="K30" s="94">
        <v>0.32500000000000001</v>
      </c>
      <c r="L30" s="94">
        <v>0.33300000000000002</v>
      </c>
      <c r="M30" s="94">
        <v>0.34200000000000003</v>
      </c>
      <c r="N30" s="94">
        <v>0.35099999999999998</v>
      </c>
      <c r="O30" s="94">
        <v>0.36</v>
      </c>
      <c r="P30" s="94">
        <v>0.37</v>
      </c>
      <c r="Q30" s="94">
        <v>0.38</v>
      </c>
      <c r="R30" s="94">
        <v>0.39100000000000001</v>
      </c>
      <c r="S30" s="94">
        <v>0.40200000000000002</v>
      </c>
      <c r="T30" s="94">
        <v>0.41399999999999998</v>
      </c>
      <c r="U30" s="94">
        <v>0.42599999999999999</v>
      </c>
      <c r="V30" s="94">
        <v>0.439</v>
      </c>
      <c r="W30" s="94">
        <v>0.45200000000000001</v>
      </c>
      <c r="X30" s="94">
        <v>0.46600000000000003</v>
      </c>
      <c r="Y30" s="94">
        <v>0.48099999999999998</v>
      </c>
      <c r="Z30" s="94">
        <v>0.496</v>
      </c>
      <c r="AA30" s="94">
        <v>0.51300000000000001</v>
      </c>
      <c r="AB30" s="94">
        <v>0.53</v>
      </c>
      <c r="AC30" s="94">
        <v>0.54800000000000004</v>
      </c>
      <c r="AD30" s="94">
        <v>0.56699999999999995</v>
      </c>
      <c r="AE30" s="94">
        <v>0.58699999999999997</v>
      </c>
      <c r="AF30" s="94">
        <v>0.60899999999999999</v>
      </c>
      <c r="AG30" s="94">
        <v>0.63100000000000001</v>
      </c>
      <c r="AH30" s="94">
        <v>0.65500000000000003</v>
      </c>
      <c r="AI30" s="94">
        <v>0.68100000000000005</v>
      </c>
      <c r="AJ30" s="94">
        <v>0.70899999999999996</v>
      </c>
      <c r="AK30" s="94">
        <v>0.73799999999999999</v>
      </c>
      <c r="AL30" s="94">
        <v>0.76900000000000002</v>
      </c>
      <c r="AM30" s="94">
        <v>0.80200000000000005</v>
      </c>
      <c r="AN30" s="94">
        <v>0.83799999999999997</v>
      </c>
      <c r="AO30" s="94">
        <v>0.877</v>
      </c>
      <c r="AP30" s="94">
        <v>0.91900000000000004</v>
      </c>
      <c r="AQ30" s="94">
        <v>0.96399999999999997</v>
      </c>
    </row>
    <row r="31" spans="1:43" x14ac:dyDescent="0.25">
      <c r="A31" s="92">
        <v>4</v>
      </c>
      <c r="B31" s="94">
        <v>0.26200000000000001</v>
      </c>
      <c r="C31" s="94">
        <v>0.26800000000000002</v>
      </c>
      <c r="D31" s="94">
        <v>0.27400000000000002</v>
      </c>
      <c r="E31" s="94">
        <v>0.28100000000000003</v>
      </c>
      <c r="F31" s="94">
        <v>0.28799999999999998</v>
      </c>
      <c r="G31" s="94">
        <v>0.29499999999999998</v>
      </c>
      <c r="H31" s="94">
        <v>0.30199999999999999</v>
      </c>
      <c r="I31" s="94">
        <v>0.309</v>
      </c>
      <c r="J31" s="94">
        <v>0.317</v>
      </c>
      <c r="K31" s="94">
        <v>0.32500000000000001</v>
      </c>
      <c r="L31" s="94">
        <v>0.33400000000000002</v>
      </c>
      <c r="M31" s="94">
        <v>0.34200000000000003</v>
      </c>
      <c r="N31" s="94">
        <v>0.35099999999999998</v>
      </c>
      <c r="O31" s="94">
        <v>0.36099999999999999</v>
      </c>
      <c r="P31" s="94">
        <v>0.371</v>
      </c>
      <c r="Q31" s="94">
        <v>0.38100000000000001</v>
      </c>
      <c r="R31" s="94">
        <v>0.39200000000000002</v>
      </c>
      <c r="S31" s="94">
        <v>0.40300000000000002</v>
      </c>
      <c r="T31" s="94">
        <v>0.41499999999999998</v>
      </c>
      <c r="U31" s="94">
        <v>0.42699999999999999</v>
      </c>
      <c r="V31" s="94">
        <v>0.44</v>
      </c>
      <c r="W31" s="94">
        <v>0.45300000000000001</v>
      </c>
      <c r="X31" s="94">
        <v>0.46700000000000003</v>
      </c>
      <c r="Y31" s="94">
        <v>0.48199999999999998</v>
      </c>
      <c r="Z31" s="94">
        <v>0.498</v>
      </c>
      <c r="AA31" s="94">
        <v>0.51400000000000001</v>
      </c>
      <c r="AB31" s="94">
        <v>0.53100000000000003</v>
      </c>
      <c r="AC31" s="94">
        <v>0.54900000000000004</v>
      </c>
      <c r="AD31" s="94">
        <v>0.56899999999999995</v>
      </c>
      <c r="AE31" s="94">
        <v>0.58899999999999997</v>
      </c>
      <c r="AF31" s="94">
        <v>0.61</v>
      </c>
      <c r="AG31" s="94">
        <v>0.63300000000000001</v>
      </c>
      <c r="AH31" s="94">
        <v>0.65800000000000003</v>
      </c>
      <c r="AI31" s="94">
        <v>0.68300000000000005</v>
      </c>
      <c r="AJ31" s="94">
        <v>0.71099999999999997</v>
      </c>
      <c r="AK31" s="94">
        <v>0.74</v>
      </c>
      <c r="AL31" s="94">
        <v>0.77200000000000002</v>
      </c>
      <c r="AM31" s="94">
        <v>0.80500000000000005</v>
      </c>
      <c r="AN31" s="94">
        <v>0.84199999999999997</v>
      </c>
      <c r="AO31" s="94">
        <v>0.88100000000000001</v>
      </c>
      <c r="AP31" s="94">
        <v>0.92300000000000004</v>
      </c>
      <c r="AQ31" s="94">
        <v>0.96799999999999997</v>
      </c>
    </row>
    <row r="32" spans="1:43" x14ac:dyDescent="0.25">
      <c r="A32" s="92">
        <v>5</v>
      </c>
      <c r="B32" s="94">
        <v>0.26200000000000001</v>
      </c>
      <c r="C32" s="94">
        <v>0.26800000000000002</v>
      </c>
      <c r="D32" s="94">
        <v>0.27500000000000002</v>
      </c>
      <c r="E32" s="94">
        <v>0.28100000000000003</v>
      </c>
      <c r="F32" s="94">
        <v>0.28799999999999998</v>
      </c>
      <c r="G32" s="94">
        <v>0.29499999999999998</v>
      </c>
      <c r="H32" s="94">
        <v>0.30199999999999999</v>
      </c>
      <c r="I32" s="94">
        <v>0.31</v>
      </c>
      <c r="J32" s="94">
        <v>0.318</v>
      </c>
      <c r="K32" s="94">
        <v>0.32600000000000001</v>
      </c>
      <c r="L32" s="94">
        <v>0.33400000000000002</v>
      </c>
      <c r="M32" s="94">
        <v>0.34300000000000003</v>
      </c>
      <c r="N32" s="94">
        <v>0.35199999999999998</v>
      </c>
      <c r="O32" s="94">
        <v>0.36199999999999999</v>
      </c>
      <c r="P32" s="94">
        <v>0.372</v>
      </c>
      <c r="Q32" s="94">
        <v>0.38200000000000001</v>
      </c>
      <c r="R32" s="94">
        <v>0.39300000000000002</v>
      </c>
      <c r="S32" s="94">
        <v>0.40400000000000003</v>
      </c>
      <c r="T32" s="94">
        <v>0.41599999999999998</v>
      </c>
      <c r="U32" s="94">
        <v>0.42799999999999999</v>
      </c>
      <c r="V32" s="94">
        <v>0.441</v>
      </c>
      <c r="W32" s="94">
        <v>0.45400000000000001</v>
      </c>
      <c r="X32" s="94">
        <v>0.46800000000000003</v>
      </c>
      <c r="Y32" s="94">
        <v>0.48299999999999998</v>
      </c>
      <c r="Z32" s="94">
        <v>0.499</v>
      </c>
      <c r="AA32" s="94">
        <v>0.51500000000000001</v>
      </c>
      <c r="AB32" s="94">
        <v>0.53300000000000003</v>
      </c>
      <c r="AC32" s="94">
        <v>0.55100000000000005</v>
      </c>
      <c r="AD32" s="94">
        <v>0.56999999999999995</v>
      </c>
      <c r="AE32" s="94">
        <v>0.59099999999999997</v>
      </c>
      <c r="AF32" s="94">
        <v>0.61199999999999999</v>
      </c>
      <c r="AG32" s="94">
        <v>0.63500000000000001</v>
      </c>
      <c r="AH32" s="94">
        <v>0.66</v>
      </c>
      <c r="AI32" s="94">
        <v>0.68600000000000005</v>
      </c>
      <c r="AJ32" s="94">
        <v>0.71299999999999997</v>
      </c>
      <c r="AK32" s="94">
        <v>0.74299999999999999</v>
      </c>
      <c r="AL32" s="94">
        <v>0.77400000000000002</v>
      </c>
      <c r="AM32" s="94">
        <v>0.80800000000000005</v>
      </c>
      <c r="AN32" s="94">
        <v>0.84499999999999997</v>
      </c>
      <c r="AO32" s="94">
        <v>0.88400000000000001</v>
      </c>
      <c r="AP32" s="94">
        <v>0.92600000000000005</v>
      </c>
      <c r="AQ32" s="94">
        <v>0.97199999999999998</v>
      </c>
    </row>
    <row r="33" spans="1:43" x14ac:dyDescent="0.25">
      <c r="A33" s="92">
        <v>6</v>
      </c>
      <c r="B33" s="94">
        <v>0.26300000000000001</v>
      </c>
      <c r="C33" s="94">
        <v>0.26900000000000002</v>
      </c>
      <c r="D33" s="94">
        <v>0.27500000000000002</v>
      </c>
      <c r="E33" s="94">
        <v>0.28199999999999997</v>
      </c>
      <c r="F33" s="94">
        <v>0.28899999999999998</v>
      </c>
      <c r="G33" s="94">
        <v>0.29599999999999999</v>
      </c>
      <c r="H33" s="94">
        <v>0.30299999999999999</v>
      </c>
      <c r="I33" s="94">
        <v>0.311</v>
      </c>
      <c r="J33" s="94">
        <v>0.318</v>
      </c>
      <c r="K33" s="94">
        <v>0.32700000000000001</v>
      </c>
      <c r="L33" s="94">
        <v>0.33500000000000002</v>
      </c>
      <c r="M33" s="94">
        <v>0.34399999999999997</v>
      </c>
      <c r="N33" s="94">
        <v>0.35299999999999998</v>
      </c>
      <c r="O33" s="94">
        <v>0.36299999999999999</v>
      </c>
      <c r="P33" s="94">
        <v>0.372</v>
      </c>
      <c r="Q33" s="94">
        <v>0.38300000000000001</v>
      </c>
      <c r="R33" s="94">
        <v>0.39400000000000002</v>
      </c>
      <c r="S33" s="94">
        <v>0.40500000000000003</v>
      </c>
      <c r="T33" s="94">
        <v>0.41699999999999998</v>
      </c>
      <c r="U33" s="94">
        <v>0.42899999999999999</v>
      </c>
      <c r="V33" s="94">
        <v>0.442</v>
      </c>
      <c r="W33" s="94">
        <v>0.45500000000000002</v>
      </c>
      <c r="X33" s="94">
        <v>0.47</v>
      </c>
      <c r="Y33" s="94">
        <v>0.48499999999999999</v>
      </c>
      <c r="Z33" s="94">
        <v>0.5</v>
      </c>
      <c r="AA33" s="94">
        <v>0.51700000000000002</v>
      </c>
      <c r="AB33" s="94">
        <v>0.53400000000000003</v>
      </c>
      <c r="AC33" s="94">
        <v>0.55300000000000005</v>
      </c>
      <c r="AD33" s="94">
        <v>0.57199999999999995</v>
      </c>
      <c r="AE33" s="94">
        <v>0.59199999999999997</v>
      </c>
      <c r="AF33" s="94">
        <v>0.61399999999999999</v>
      </c>
      <c r="AG33" s="94">
        <v>0.63700000000000001</v>
      </c>
      <c r="AH33" s="94">
        <v>0.66200000000000003</v>
      </c>
      <c r="AI33" s="94">
        <v>0.68799999999999994</v>
      </c>
      <c r="AJ33" s="94">
        <v>0.71599999999999997</v>
      </c>
      <c r="AK33" s="94">
        <v>0.745</v>
      </c>
      <c r="AL33" s="94">
        <v>0.77700000000000002</v>
      </c>
      <c r="AM33" s="94">
        <v>0.81100000000000005</v>
      </c>
      <c r="AN33" s="94">
        <v>0.84799999999999998</v>
      </c>
      <c r="AO33" s="94">
        <v>0.88700000000000001</v>
      </c>
      <c r="AP33" s="94">
        <v>0.93</v>
      </c>
      <c r="AQ33" s="94">
        <v>0.97599999999999998</v>
      </c>
    </row>
    <row r="34" spans="1:43" x14ac:dyDescent="0.25">
      <c r="A34" s="92">
        <v>7</v>
      </c>
      <c r="B34" s="94">
        <v>0.26300000000000001</v>
      </c>
      <c r="C34" s="94">
        <v>0.27</v>
      </c>
      <c r="D34" s="94">
        <v>0.27600000000000002</v>
      </c>
      <c r="E34" s="94">
        <v>0.28199999999999997</v>
      </c>
      <c r="F34" s="94">
        <v>0.28899999999999998</v>
      </c>
      <c r="G34" s="94">
        <v>0.29599999999999999</v>
      </c>
      <c r="H34" s="94">
        <v>0.30399999999999999</v>
      </c>
      <c r="I34" s="94">
        <v>0.311</v>
      </c>
      <c r="J34" s="94">
        <v>0.31900000000000001</v>
      </c>
      <c r="K34" s="94">
        <v>0.32700000000000001</v>
      </c>
      <c r="L34" s="94">
        <v>0.33600000000000002</v>
      </c>
      <c r="M34" s="94">
        <v>0.34499999999999997</v>
      </c>
      <c r="N34" s="94">
        <v>0.35399999999999998</v>
      </c>
      <c r="O34" s="94">
        <v>0.36299999999999999</v>
      </c>
      <c r="P34" s="94">
        <v>0.373</v>
      </c>
      <c r="Q34" s="94">
        <v>0.38400000000000001</v>
      </c>
      <c r="R34" s="94">
        <v>0.39500000000000002</v>
      </c>
      <c r="S34" s="94">
        <v>0.40600000000000003</v>
      </c>
      <c r="T34" s="94">
        <v>0.41799999999999998</v>
      </c>
      <c r="U34" s="94">
        <v>0.43</v>
      </c>
      <c r="V34" s="94">
        <v>0.443</v>
      </c>
      <c r="W34" s="94">
        <v>0.45700000000000002</v>
      </c>
      <c r="X34" s="94">
        <v>0.47099999999999997</v>
      </c>
      <c r="Y34" s="94">
        <v>0.48599999999999999</v>
      </c>
      <c r="Z34" s="94">
        <v>0.502</v>
      </c>
      <c r="AA34" s="94">
        <v>0.51800000000000002</v>
      </c>
      <c r="AB34" s="94">
        <v>0.53600000000000003</v>
      </c>
      <c r="AC34" s="94">
        <v>0.55400000000000005</v>
      </c>
      <c r="AD34" s="94">
        <v>0.57399999999999995</v>
      </c>
      <c r="AE34" s="94">
        <v>0.59399999999999997</v>
      </c>
      <c r="AF34" s="94">
        <v>0.61599999999999999</v>
      </c>
      <c r="AG34" s="94">
        <v>0.63900000000000001</v>
      </c>
      <c r="AH34" s="94">
        <v>0.66400000000000003</v>
      </c>
      <c r="AI34" s="94">
        <v>0.69</v>
      </c>
      <c r="AJ34" s="94">
        <v>0.71799999999999997</v>
      </c>
      <c r="AK34" s="94">
        <v>0.748</v>
      </c>
      <c r="AL34" s="94">
        <v>0.78</v>
      </c>
      <c r="AM34" s="94">
        <v>0.81399999999999995</v>
      </c>
      <c r="AN34" s="94">
        <v>0.85099999999999998</v>
      </c>
      <c r="AO34" s="94">
        <v>0.89100000000000001</v>
      </c>
      <c r="AP34" s="94">
        <v>0.93400000000000005</v>
      </c>
      <c r="AQ34" s="94">
        <v>0.98</v>
      </c>
    </row>
    <row r="35" spans="1:43" x14ac:dyDescent="0.25">
      <c r="A35" s="92">
        <v>8</v>
      </c>
      <c r="B35" s="94">
        <v>0.26400000000000001</v>
      </c>
      <c r="C35" s="94">
        <v>0.27</v>
      </c>
      <c r="D35" s="94">
        <v>0.27600000000000002</v>
      </c>
      <c r="E35" s="94">
        <v>0.28299999999999997</v>
      </c>
      <c r="F35" s="94">
        <v>0.28999999999999998</v>
      </c>
      <c r="G35" s="94">
        <v>0.29699999999999999</v>
      </c>
      <c r="H35" s="94">
        <v>0.30399999999999999</v>
      </c>
      <c r="I35" s="94">
        <v>0.312</v>
      </c>
      <c r="J35" s="94">
        <v>0.32</v>
      </c>
      <c r="K35" s="94">
        <v>0.32800000000000001</v>
      </c>
      <c r="L35" s="94">
        <v>0.33600000000000002</v>
      </c>
      <c r="M35" s="94">
        <v>0.34499999999999997</v>
      </c>
      <c r="N35" s="94">
        <v>0.35499999999999998</v>
      </c>
      <c r="O35" s="94">
        <v>0.36399999999999999</v>
      </c>
      <c r="P35" s="94">
        <v>0.374</v>
      </c>
      <c r="Q35" s="94">
        <v>0.38500000000000001</v>
      </c>
      <c r="R35" s="94">
        <v>0.39500000000000002</v>
      </c>
      <c r="S35" s="94">
        <v>0.40699999999999997</v>
      </c>
      <c r="T35" s="94">
        <v>0.41899999999999998</v>
      </c>
      <c r="U35" s="94">
        <v>0.43099999999999999</v>
      </c>
      <c r="V35" s="94">
        <v>0.44400000000000001</v>
      </c>
      <c r="W35" s="94">
        <v>0.45800000000000002</v>
      </c>
      <c r="X35" s="94">
        <v>0.47199999999999998</v>
      </c>
      <c r="Y35" s="94">
        <v>0.48699999999999999</v>
      </c>
      <c r="Z35" s="94">
        <v>0.503</v>
      </c>
      <c r="AA35" s="94">
        <v>0.52</v>
      </c>
      <c r="AB35" s="94">
        <v>0.53700000000000003</v>
      </c>
      <c r="AC35" s="94">
        <v>0.55600000000000005</v>
      </c>
      <c r="AD35" s="94">
        <v>0.57499999999999996</v>
      </c>
      <c r="AE35" s="94">
        <v>0.59599999999999997</v>
      </c>
      <c r="AF35" s="94">
        <v>0.61799999999999999</v>
      </c>
      <c r="AG35" s="94">
        <v>0.64100000000000001</v>
      </c>
      <c r="AH35" s="94">
        <v>0.66600000000000004</v>
      </c>
      <c r="AI35" s="94">
        <v>0.69199999999999995</v>
      </c>
      <c r="AJ35" s="94">
        <v>0.72</v>
      </c>
      <c r="AK35" s="94">
        <v>0.751</v>
      </c>
      <c r="AL35" s="94">
        <v>0.78300000000000003</v>
      </c>
      <c r="AM35" s="94">
        <v>0.81699999999999995</v>
      </c>
      <c r="AN35" s="94">
        <v>0.85399999999999998</v>
      </c>
      <c r="AO35" s="94">
        <v>0.89400000000000002</v>
      </c>
      <c r="AP35" s="94">
        <v>0.93700000000000006</v>
      </c>
      <c r="AQ35" s="94">
        <v>0.98399999999999999</v>
      </c>
    </row>
    <row r="36" spans="1:43" x14ac:dyDescent="0.25">
      <c r="A36" s="92">
        <v>9</v>
      </c>
      <c r="B36" s="94">
        <v>0.26400000000000001</v>
      </c>
      <c r="C36" s="94">
        <v>0.27100000000000002</v>
      </c>
      <c r="D36" s="94">
        <v>0.27700000000000002</v>
      </c>
      <c r="E36" s="94">
        <v>0.28399999999999997</v>
      </c>
      <c r="F36" s="94">
        <v>0.28999999999999998</v>
      </c>
      <c r="G36" s="94">
        <v>0.29799999999999999</v>
      </c>
      <c r="H36" s="94">
        <v>0.30499999999999999</v>
      </c>
      <c r="I36" s="94">
        <v>0.313</v>
      </c>
      <c r="J36" s="94">
        <v>0.32</v>
      </c>
      <c r="K36" s="94">
        <v>0.32900000000000001</v>
      </c>
      <c r="L36" s="94">
        <v>0.33700000000000002</v>
      </c>
      <c r="M36" s="94">
        <v>0.34599999999999997</v>
      </c>
      <c r="N36" s="94">
        <v>0.35499999999999998</v>
      </c>
      <c r="O36" s="94">
        <v>0.36499999999999999</v>
      </c>
      <c r="P36" s="94">
        <v>0.375</v>
      </c>
      <c r="Q36" s="94">
        <v>0.38500000000000001</v>
      </c>
      <c r="R36" s="94">
        <v>0.39600000000000002</v>
      </c>
      <c r="S36" s="94">
        <v>0.40799999999999997</v>
      </c>
      <c r="T36" s="94">
        <v>0.42</v>
      </c>
      <c r="U36" s="94">
        <v>0.432</v>
      </c>
      <c r="V36" s="94">
        <v>0.44500000000000001</v>
      </c>
      <c r="W36" s="94">
        <v>0.45900000000000002</v>
      </c>
      <c r="X36" s="94">
        <v>0.47299999999999998</v>
      </c>
      <c r="Y36" s="94">
        <v>0.48799999999999999</v>
      </c>
      <c r="Z36" s="94">
        <v>0.504</v>
      </c>
      <c r="AA36" s="94">
        <v>0.52100000000000002</v>
      </c>
      <c r="AB36" s="94">
        <v>0.53900000000000003</v>
      </c>
      <c r="AC36" s="94">
        <v>0.55700000000000005</v>
      </c>
      <c r="AD36" s="94">
        <v>0.57699999999999996</v>
      </c>
      <c r="AE36" s="94">
        <v>0.59799999999999998</v>
      </c>
      <c r="AF36" s="94">
        <v>0.62</v>
      </c>
      <c r="AG36" s="94">
        <v>0.64300000000000002</v>
      </c>
      <c r="AH36" s="94">
        <v>0.66800000000000004</v>
      </c>
      <c r="AI36" s="94">
        <v>0.69499999999999995</v>
      </c>
      <c r="AJ36" s="94">
        <v>0.72299999999999998</v>
      </c>
      <c r="AK36" s="94">
        <v>0.753</v>
      </c>
      <c r="AL36" s="94">
        <v>0.78500000000000003</v>
      </c>
      <c r="AM36" s="94">
        <v>0.82</v>
      </c>
      <c r="AN36" s="94">
        <v>0.85699999999999998</v>
      </c>
      <c r="AO36" s="94">
        <v>0.89800000000000002</v>
      </c>
      <c r="AP36" s="94">
        <v>0.94099999999999995</v>
      </c>
      <c r="AQ36" s="94">
        <v>0.98799999999999999</v>
      </c>
    </row>
    <row r="37" spans="1:43" x14ac:dyDescent="0.25">
      <c r="A37" s="92">
        <v>10</v>
      </c>
      <c r="B37" s="94">
        <v>0.26500000000000001</v>
      </c>
      <c r="C37" s="94">
        <v>0.27100000000000002</v>
      </c>
      <c r="D37" s="94">
        <v>0.27700000000000002</v>
      </c>
      <c r="E37" s="94">
        <v>0.28399999999999997</v>
      </c>
      <c r="F37" s="94">
        <v>0.29099999999999998</v>
      </c>
      <c r="G37" s="94">
        <v>0.29799999999999999</v>
      </c>
      <c r="H37" s="94">
        <v>0.30599999999999999</v>
      </c>
      <c r="I37" s="94">
        <v>0.313</v>
      </c>
      <c r="J37" s="94">
        <v>0.32100000000000001</v>
      </c>
      <c r="K37" s="94">
        <v>0.32900000000000001</v>
      </c>
      <c r="L37" s="94">
        <v>0.33800000000000002</v>
      </c>
      <c r="M37" s="94">
        <v>0.34699999999999998</v>
      </c>
      <c r="N37" s="94">
        <v>0.35599999999999998</v>
      </c>
      <c r="O37" s="94">
        <v>0.36599999999999999</v>
      </c>
      <c r="P37" s="94">
        <v>0.376</v>
      </c>
      <c r="Q37" s="94">
        <v>0.38600000000000001</v>
      </c>
      <c r="R37" s="94">
        <v>0.39700000000000002</v>
      </c>
      <c r="S37" s="94">
        <v>0.40899999999999997</v>
      </c>
      <c r="T37" s="94">
        <v>0.42099999999999999</v>
      </c>
      <c r="U37" s="94">
        <v>0.433</v>
      </c>
      <c r="V37" s="94">
        <v>0.44600000000000001</v>
      </c>
      <c r="W37" s="94">
        <v>0.46</v>
      </c>
      <c r="X37" s="94">
        <v>0.47499999999999998</v>
      </c>
      <c r="Y37" s="94">
        <v>0.49</v>
      </c>
      <c r="Z37" s="94">
        <v>0.50600000000000001</v>
      </c>
      <c r="AA37" s="94">
        <v>0.52200000000000002</v>
      </c>
      <c r="AB37" s="94">
        <v>0.54</v>
      </c>
      <c r="AC37" s="94">
        <v>0.55900000000000005</v>
      </c>
      <c r="AD37" s="94">
        <v>0.57899999999999996</v>
      </c>
      <c r="AE37" s="94">
        <v>0.59899999999999998</v>
      </c>
      <c r="AF37" s="94">
        <v>0.622</v>
      </c>
      <c r="AG37" s="94">
        <v>0.64500000000000002</v>
      </c>
      <c r="AH37" s="94">
        <v>0.67</v>
      </c>
      <c r="AI37" s="94">
        <v>0.69699999999999995</v>
      </c>
      <c r="AJ37" s="94">
        <v>0.72499999999999998</v>
      </c>
      <c r="AK37" s="94">
        <v>0.75600000000000001</v>
      </c>
      <c r="AL37" s="94">
        <v>0.78800000000000003</v>
      </c>
      <c r="AM37" s="94">
        <v>0.82299999999999995</v>
      </c>
      <c r="AN37" s="94">
        <v>0.86099999999999999</v>
      </c>
      <c r="AO37" s="94">
        <v>0.90100000000000002</v>
      </c>
      <c r="AP37" s="94">
        <v>0.94499999999999995</v>
      </c>
      <c r="AQ37" s="94">
        <v>0.99199999999999999</v>
      </c>
    </row>
    <row r="38" spans="1:43" x14ac:dyDescent="0.25">
      <c r="A38" s="92">
        <v>11</v>
      </c>
      <c r="B38" s="94">
        <v>0.26500000000000001</v>
      </c>
      <c r="C38" s="94">
        <v>0.27200000000000002</v>
      </c>
      <c r="D38" s="94">
        <v>0.27800000000000002</v>
      </c>
      <c r="E38" s="94">
        <v>0.28499999999999998</v>
      </c>
      <c r="F38" s="94">
        <v>0.29199999999999998</v>
      </c>
      <c r="G38" s="94">
        <v>0.29899999999999999</v>
      </c>
      <c r="H38" s="94">
        <v>0.30599999999999999</v>
      </c>
      <c r="I38" s="94">
        <v>0.314</v>
      </c>
      <c r="J38" s="94">
        <v>0.32200000000000001</v>
      </c>
      <c r="K38" s="94">
        <v>0.33</v>
      </c>
      <c r="L38" s="94">
        <v>0.33900000000000002</v>
      </c>
      <c r="M38" s="94">
        <v>0.34799999999999998</v>
      </c>
      <c r="N38" s="94">
        <v>0.35699999999999998</v>
      </c>
      <c r="O38" s="94">
        <v>0.36699999999999999</v>
      </c>
      <c r="P38" s="94">
        <v>0.377</v>
      </c>
      <c r="Q38" s="94">
        <v>0.38700000000000001</v>
      </c>
      <c r="R38" s="94">
        <v>0.39800000000000002</v>
      </c>
      <c r="S38" s="94">
        <v>0.41</v>
      </c>
      <c r="T38" s="94">
        <v>0.42199999999999999</v>
      </c>
      <c r="U38" s="94">
        <v>0.434</v>
      </c>
      <c r="V38" s="94">
        <v>0.44700000000000001</v>
      </c>
      <c r="W38" s="94">
        <v>0.46100000000000002</v>
      </c>
      <c r="X38" s="94">
        <v>0.47599999999999998</v>
      </c>
      <c r="Y38" s="94">
        <v>0.49099999999999999</v>
      </c>
      <c r="Z38" s="94">
        <v>0.50700000000000001</v>
      </c>
      <c r="AA38" s="94">
        <v>0.52400000000000002</v>
      </c>
      <c r="AB38" s="94">
        <v>0.54200000000000004</v>
      </c>
      <c r="AC38" s="94">
        <v>0.56000000000000005</v>
      </c>
      <c r="AD38" s="94">
        <v>0.57999999999999996</v>
      </c>
      <c r="AE38" s="94">
        <v>0.60099999999999998</v>
      </c>
      <c r="AF38" s="94">
        <v>0.624</v>
      </c>
      <c r="AG38" s="94">
        <v>0.64700000000000002</v>
      </c>
      <c r="AH38" s="94">
        <v>0.67200000000000004</v>
      </c>
      <c r="AI38" s="94">
        <v>0.69899999999999995</v>
      </c>
      <c r="AJ38" s="94">
        <v>0.72799999999999998</v>
      </c>
      <c r="AK38" s="94">
        <v>0.75800000000000001</v>
      </c>
      <c r="AL38" s="94">
        <v>0.79100000000000004</v>
      </c>
      <c r="AM38" s="94">
        <v>0.82599999999999996</v>
      </c>
      <c r="AN38" s="94">
        <v>0.86399999999999999</v>
      </c>
      <c r="AO38" s="94">
        <v>0.90400000000000003</v>
      </c>
      <c r="AP38" s="94">
        <v>0.94799999999999995</v>
      </c>
      <c r="AQ38" s="94">
        <v>0.996</v>
      </c>
    </row>
    <row r="39" spans="1:43" x14ac:dyDescent="0.25">
      <c r="A39"/>
      <c r="B39"/>
    </row>
    <row r="40" spans="1:43" x14ac:dyDescent="0.25">
      <c r="A40"/>
      <c r="B40"/>
    </row>
    <row r="41" spans="1:43" x14ac:dyDescent="0.25">
      <c r="A41"/>
      <c r="B41"/>
    </row>
    <row r="42" spans="1:43" x14ac:dyDescent="0.25">
      <c r="A42"/>
      <c r="B42"/>
    </row>
    <row r="43" spans="1:43" x14ac:dyDescent="0.25">
      <c r="A43"/>
      <c r="B43"/>
    </row>
    <row r="44" spans="1:43" ht="39.6" customHeight="1" x14ac:dyDescent="0.25">
      <c r="A44"/>
      <c r="B44"/>
    </row>
    <row r="45" spans="1:43" x14ac:dyDescent="0.25">
      <c r="A45"/>
      <c r="B45"/>
    </row>
    <row r="46" spans="1:43" ht="27.6" customHeight="1" x14ac:dyDescent="0.25">
      <c r="A46"/>
      <c r="B46"/>
    </row>
    <row r="47" spans="1:43" x14ac:dyDescent="0.25">
      <c r="A47"/>
      <c r="B47"/>
    </row>
    <row r="48" spans="1:43"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C9wIdcarXDuxribnLt57k7mPj0KKlAwwYptPYbYBjFyi46b1oNks4T/2IcwtX1pUQ8rBrhlFp31l9NQpmlMmQQ==" saltValue="CHH/8ktkV9+zr9Q4tGgtsg==" spinCount="100000" sheet="1" objects="1" scenarios="1"/>
  <conditionalFormatting sqref="A6:A16 A18:A20">
    <cfRule type="expression" dxfId="281" priority="19" stopIfTrue="1">
      <formula>MOD(ROW(),2)=0</formula>
    </cfRule>
    <cfRule type="expression" dxfId="280" priority="20" stopIfTrue="1">
      <formula>MOD(ROW(),2)&lt;&gt;0</formula>
    </cfRule>
  </conditionalFormatting>
  <conditionalFormatting sqref="B6:AQ16 B26:AQ38 C17:AQ21">
    <cfRule type="expression" dxfId="279" priority="21" stopIfTrue="1">
      <formula>MOD(ROW(),2)=0</formula>
    </cfRule>
    <cfRule type="expression" dxfId="278" priority="22" stopIfTrue="1">
      <formula>MOD(ROW(),2)&lt;&gt;0</formula>
    </cfRule>
  </conditionalFormatting>
  <conditionalFormatting sqref="B17:B21">
    <cfRule type="expression" dxfId="277" priority="13" stopIfTrue="1">
      <formula>MOD(ROW(),2)=0</formula>
    </cfRule>
    <cfRule type="expression" dxfId="276" priority="14" stopIfTrue="1">
      <formula>MOD(ROW(),2)&lt;&gt;0</formula>
    </cfRule>
  </conditionalFormatting>
  <conditionalFormatting sqref="A17">
    <cfRule type="expression" dxfId="275" priority="11" stopIfTrue="1">
      <formula>MOD(ROW(),2)=0</formula>
    </cfRule>
    <cfRule type="expression" dxfId="274" priority="12" stopIfTrue="1">
      <formula>MOD(ROW(),2)&lt;&gt;0</formula>
    </cfRule>
  </conditionalFormatting>
  <conditionalFormatting sqref="A26:A38">
    <cfRule type="expression" dxfId="273" priority="7" stopIfTrue="1">
      <formula>MOD(ROW(),2)=0</formula>
    </cfRule>
    <cfRule type="expression" dxfId="272" priority="8" stopIfTrue="1">
      <formula>MOD(ROW(),2)&lt;&gt;0</formula>
    </cfRule>
  </conditionalFormatting>
  <conditionalFormatting sqref="A21">
    <cfRule type="expression" dxfId="271" priority="3" stopIfTrue="1">
      <formula>MOD(ROW(),2)=0</formula>
    </cfRule>
    <cfRule type="expression" dxfId="27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72"/>
  <dimension ref="A1:I24"/>
  <sheetViews>
    <sheetView showGridLines="0" zoomScale="85" zoomScaleNormal="85" workbookViewId="0"/>
  </sheetViews>
  <sheetFormatPr defaultColWidth="10" defaultRowHeight="13.2" x14ac:dyDescent="0.25"/>
  <cols>
    <col min="1" max="1" width="31.88671875" style="27" customWidth="1"/>
    <col min="2" max="3" width="22.88671875" style="27" customWidth="1"/>
    <col min="4" max="4" width="10" style="27" customWidth="1"/>
    <col min="5"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Fire_S - Consolidated Factor Spreadsheet</v>
      </c>
      <c r="B2" s="43"/>
      <c r="C2" s="43"/>
      <c r="D2" s="43"/>
      <c r="E2" s="43"/>
      <c r="F2" s="43"/>
      <c r="G2" s="43"/>
      <c r="H2" s="43"/>
      <c r="I2" s="43"/>
    </row>
    <row r="3" spans="1:9" ht="15.6" x14ac:dyDescent="0.3">
      <c r="A3" s="44" t="str">
        <f>TABLE_FACTOR_TYPE&amp;" - x-"&amp;TABLE_SERIES_NUMBER</f>
        <v>Scheme Pays LTA - x-606</v>
      </c>
      <c r="B3" s="43"/>
      <c r="C3" s="43"/>
      <c r="D3" s="43"/>
      <c r="E3" s="43"/>
      <c r="F3" s="43"/>
      <c r="G3" s="43"/>
      <c r="H3" s="43"/>
      <c r="I3" s="43"/>
    </row>
    <row r="4" spans="1:9" x14ac:dyDescent="0.25">
      <c r="A4" s="45"/>
    </row>
    <row r="6" spans="1:9" x14ac:dyDescent="0.25">
      <c r="A6" s="77" t="s">
        <v>573</v>
      </c>
      <c r="B6" s="79" t="s">
        <v>574</v>
      </c>
      <c r="C6" s="79"/>
    </row>
    <row r="7" spans="1:9" x14ac:dyDescent="0.25">
      <c r="A7" s="78" t="s">
        <v>575</v>
      </c>
      <c r="B7" s="80" t="s">
        <v>82</v>
      </c>
      <c r="C7" s="80"/>
    </row>
    <row r="8" spans="1:9" x14ac:dyDescent="0.25">
      <c r="A8" s="78" t="s">
        <v>285</v>
      </c>
      <c r="B8" s="80">
        <v>1992</v>
      </c>
      <c r="C8" s="80"/>
    </row>
    <row r="9" spans="1:9" x14ac:dyDescent="0.25">
      <c r="A9" s="78" t="s">
        <v>286</v>
      </c>
      <c r="B9" s="80" t="s">
        <v>516</v>
      </c>
      <c r="C9" s="80"/>
    </row>
    <row r="10" spans="1:9" ht="26.4" x14ac:dyDescent="0.25">
      <c r="A10" s="78" t="s">
        <v>6</v>
      </c>
      <c r="B10" s="80" t="s">
        <v>517</v>
      </c>
      <c r="C10" s="80"/>
    </row>
    <row r="11" spans="1:9" x14ac:dyDescent="0.25">
      <c r="A11" s="78" t="s">
        <v>287</v>
      </c>
      <c r="B11" s="80" t="s">
        <v>407</v>
      </c>
      <c r="C11" s="80"/>
    </row>
    <row r="12" spans="1:9" x14ac:dyDescent="0.25">
      <c r="A12" s="78" t="s">
        <v>288</v>
      </c>
      <c r="B12" s="80" t="s">
        <v>518</v>
      </c>
      <c r="C12" s="80"/>
    </row>
    <row r="13" spans="1:9" hidden="1" x14ac:dyDescent="0.25">
      <c r="A13" s="78" t="s">
        <v>582</v>
      </c>
      <c r="B13" s="80">
        <v>2</v>
      </c>
      <c r="C13" s="80"/>
    </row>
    <row r="14" spans="1:9" hidden="1" x14ac:dyDescent="0.25">
      <c r="A14" s="78" t="s">
        <v>290</v>
      </c>
      <c r="B14" s="80">
        <v>606</v>
      </c>
      <c r="C14" s="80"/>
    </row>
    <row r="15" spans="1:9" x14ac:dyDescent="0.25">
      <c r="A15" s="78" t="s">
        <v>585</v>
      </c>
      <c r="B15" s="80" t="s">
        <v>519</v>
      </c>
      <c r="C15" s="80"/>
    </row>
    <row r="16" spans="1:9" x14ac:dyDescent="0.25">
      <c r="A16" s="78" t="s">
        <v>292</v>
      </c>
      <c r="B16" s="80" t="s">
        <v>451</v>
      </c>
      <c r="C16" s="80"/>
    </row>
    <row r="17" spans="1:3" ht="52.8" x14ac:dyDescent="0.25">
      <c r="A17" s="78" t="s">
        <v>657</v>
      </c>
      <c r="B17" s="85" t="s">
        <v>508</v>
      </c>
      <c r="C17" s="80"/>
    </row>
    <row r="18" spans="1:3" x14ac:dyDescent="0.25">
      <c r="A18" s="78" t="s">
        <v>589</v>
      </c>
      <c r="B18" s="86">
        <v>45135</v>
      </c>
      <c r="C18" s="80"/>
    </row>
    <row r="19" spans="1:3" x14ac:dyDescent="0.25">
      <c r="A19" s="78" t="s">
        <v>295</v>
      </c>
      <c r="B19" s="86">
        <v>45135</v>
      </c>
      <c r="C19" s="80"/>
    </row>
    <row r="20" spans="1:3" x14ac:dyDescent="0.25">
      <c r="A20" s="78" t="s">
        <v>297</v>
      </c>
      <c r="B20" s="85" t="s">
        <v>520</v>
      </c>
      <c r="C20" s="80"/>
    </row>
    <row r="21" spans="1:3" x14ac:dyDescent="0.25">
      <c r="A21" s="168" t="s">
        <v>658</v>
      </c>
      <c r="B21" s="85" t="s">
        <v>309</v>
      </c>
      <c r="C21" s="80"/>
    </row>
    <row r="23" spans="1:3" x14ac:dyDescent="0.25">
      <c r="B23" s="95" t="str">
        <f>HYPERLINK("#'Factor List'!A1","Back to Factor List")</f>
        <v>Back to Factor List</v>
      </c>
    </row>
    <row r="24" spans="1:3" x14ac:dyDescent="0.25">
      <c r="B24" s="95" t="str">
        <f>HYPERLINK("#'Assumptions'!A1","Assumptions")</f>
        <v>Assumptions</v>
      </c>
    </row>
  </sheetData>
  <sheetProtection algorithmName="SHA-512" hashValue="UtH69ob6NJDHat3MqU2WwR6HZHiWdx+SqBU/NEJxHTe3ww+Y58dYN7kiIwitnluEoSj3lkvJn39G0O6a9OFfHg==" saltValue="L7L+zh1g2Q8oVeHEziPjdg==" spinCount="100000" sheet="1" objects="1" scenarios="1"/>
  <conditionalFormatting sqref="A6:A16 A18:A20">
    <cfRule type="expression" dxfId="269" priority="19" stopIfTrue="1">
      <formula>MOD(ROW(),2)=0</formula>
    </cfRule>
    <cfRule type="expression" dxfId="268" priority="20" stopIfTrue="1">
      <formula>MOD(ROW(),2)&lt;&gt;0</formula>
    </cfRule>
  </conditionalFormatting>
  <conditionalFormatting sqref="B6:C16 C17:C21">
    <cfRule type="expression" dxfId="267" priority="21" stopIfTrue="1">
      <formula>MOD(ROW(),2)=0</formula>
    </cfRule>
    <cfRule type="expression" dxfId="266" priority="22" stopIfTrue="1">
      <formula>MOD(ROW(),2)&lt;&gt;0</formula>
    </cfRule>
  </conditionalFormatting>
  <conditionalFormatting sqref="B17:B21">
    <cfRule type="expression" dxfId="265" priority="13" stopIfTrue="1">
      <formula>MOD(ROW(),2)=0</formula>
    </cfRule>
    <cfRule type="expression" dxfId="264" priority="14" stopIfTrue="1">
      <formula>MOD(ROW(),2)&lt;&gt;0</formula>
    </cfRule>
  </conditionalFormatting>
  <conditionalFormatting sqref="A17">
    <cfRule type="expression" dxfId="263" priority="11" stopIfTrue="1">
      <formula>MOD(ROW(),2)=0</formula>
    </cfRule>
    <cfRule type="expression" dxfId="262" priority="12" stopIfTrue="1">
      <formula>MOD(ROW(),2)&lt;&gt;0</formula>
    </cfRule>
  </conditionalFormatting>
  <conditionalFormatting sqref="A21">
    <cfRule type="expression" dxfId="261" priority="3" stopIfTrue="1">
      <formula>MOD(ROW(),2)=0</formula>
    </cfRule>
    <cfRule type="expression" dxfId="26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73"/>
  <dimension ref="A1:I24"/>
  <sheetViews>
    <sheetView showGridLines="0" zoomScale="85" zoomScaleNormal="85" workbookViewId="0">
      <selection activeCell="B23" sqref="B23"/>
    </sheetView>
  </sheetViews>
  <sheetFormatPr defaultColWidth="10" defaultRowHeight="13.2" x14ac:dyDescent="0.25"/>
  <cols>
    <col min="1" max="1" width="31.88671875" style="27" customWidth="1"/>
    <col min="2" max="3" width="22.88671875" style="27" customWidth="1"/>
    <col min="4" max="4" width="10" style="27" customWidth="1"/>
    <col min="5"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Fire_S - Consolidated Factor Spreadsheet</v>
      </c>
      <c r="B2" s="43"/>
      <c r="C2" s="43"/>
      <c r="D2" s="43"/>
      <c r="E2" s="43"/>
      <c r="F2" s="43"/>
      <c r="G2" s="43"/>
      <c r="H2" s="43"/>
      <c r="I2" s="43"/>
    </row>
    <row r="3" spans="1:9" ht="15.6" x14ac:dyDescent="0.3">
      <c r="A3" s="44" t="str">
        <f>TABLE_FACTOR_TYPE&amp;" - x-"&amp;TABLE_SERIES_NUMBER</f>
        <v>Scheme Pays LTA - x-607</v>
      </c>
      <c r="B3" s="43"/>
      <c r="C3" s="43"/>
      <c r="D3" s="43"/>
      <c r="E3" s="43"/>
      <c r="F3" s="43"/>
      <c r="G3" s="43"/>
      <c r="H3" s="43"/>
      <c r="I3" s="43"/>
    </row>
    <row r="4" spans="1:9" x14ac:dyDescent="0.25">
      <c r="A4" s="45"/>
    </row>
    <row r="6" spans="1:9" x14ac:dyDescent="0.25">
      <c r="A6" s="77" t="s">
        <v>573</v>
      </c>
      <c r="B6" s="79" t="s">
        <v>574</v>
      </c>
      <c r="C6" s="79"/>
    </row>
    <row r="7" spans="1:9" x14ac:dyDescent="0.25">
      <c r="A7" s="78" t="s">
        <v>575</v>
      </c>
      <c r="B7" s="80" t="s">
        <v>82</v>
      </c>
      <c r="C7" s="80"/>
    </row>
    <row r="8" spans="1:9" x14ac:dyDescent="0.25">
      <c r="A8" s="78" t="s">
        <v>285</v>
      </c>
      <c r="B8" s="80">
        <v>1992</v>
      </c>
      <c r="C8" s="80"/>
    </row>
    <row r="9" spans="1:9" x14ac:dyDescent="0.25">
      <c r="A9" s="78" t="s">
        <v>286</v>
      </c>
      <c r="B9" s="80" t="s">
        <v>516</v>
      </c>
      <c r="C9" s="80"/>
    </row>
    <row r="10" spans="1:9" ht="26.4" x14ac:dyDescent="0.25">
      <c r="A10" s="78" t="s">
        <v>6</v>
      </c>
      <c r="B10" s="80" t="s">
        <v>521</v>
      </c>
      <c r="C10" s="80"/>
    </row>
    <row r="11" spans="1:9" x14ac:dyDescent="0.25">
      <c r="A11" s="78" t="s">
        <v>287</v>
      </c>
      <c r="B11" s="80" t="s">
        <v>407</v>
      </c>
      <c r="C11" s="80"/>
    </row>
    <row r="12" spans="1:9" x14ac:dyDescent="0.25">
      <c r="A12" s="78" t="s">
        <v>288</v>
      </c>
      <c r="B12" s="80" t="s">
        <v>518</v>
      </c>
      <c r="C12" s="80"/>
    </row>
    <row r="13" spans="1:9" hidden="1" x14ac:dyDescent="0.25">
      <c r="A13" s="78" t="s">
        <v>582</v>
      </c>
      <c r="B13" s="80">
        <v>2</v>
      </c>
      <c r="C13" s="80"/>
    </row>
    <row r="14" spans="1:9" hidden="1" x14ac:dyDescent="0.25">
      <c r="A14" s="78" t="s">
        <v>290</v>
      </c>
      <c r="B14" s="80">
        <v>607</v>
      </c>
      <c r="C14" s="80"/>
    </row>
    <row r="15" spans="1:9" x14ac:dyDescent="0.25">
      <c r="A15" s="78" t="s">
        <v>585</v>
      </c>
      <c r="B15" s="80" t="s">
        <v>522</v>
      </c>
      <c r="C15" s="80"/>
    </row>
    <row r="16" spans="1:9" x14ac:dyDescent="0.25">
      <c r="A16" s="78" t="s">
        <v>292</v>
      </c>
      <c r="B16" s="80" t="s">
        <v>454</v>
      </c>
      <c r="C16" s="80"/>
    </row>
    <row r="17" spans="1:3" ht="52.8" x14ac:dyDescent="0.25">
      <c r="A17" s="78" t="s">
        <v>657</v>
      </c>
      <c r="B17" s="85" t="s">
        <v>508</v>
      </c>
      <c r="C17" s="80"/>
    </row>
    <row r="18" spans="1:3" x14ac:dyDescent="0.25">
      <c r="A18" s="78" t="s">
        <v>589</v>
      </c>
      <c r="B18" s="86">
        <v>45135</v>
      </c>
      <c r="C18" s="80"/>
    </row>
    <row r="19" spans="1:3" x14ac:dyDescent="0.25">
      <c r="A19" s="78" t="s">
        <v>295</v>
      </c>
      <c r="B19" s="86">
        <v>45135</v>
      </c>
      <c r="C19" s="80"/>
    </row>
    <row r="20" spans="1:3" x14ac:dyDescent="0.25">
      <c r="A20" s="78" t="s">
        <v>297</v>
      </c>
      <c r="B20" s="85" t="s">
        <v>520</v>
      </c>
      <c r="C20" s="80"/>
    </row>
    <row r="21" spans="1:3" x14ac:dyDescent="0.25">
      <c r="A21" s="168" t="s">
        <v>658</v>
      </c>
      <c r="B21" s="85" t="s">
        <v>309</v>
      </c>
      <c r="C21" s="80"/>
    </row>
    <row r="23" spans="1:3" x14ac:dyDescent="0.25">
      <c r="B23" s="95" t="str">
        <f>HYPERLINK("#'Factor List'!A1","Back to Factor List")</f>
        <v>Back to Factor List</v>
      </c>
    </row>
    <row r="24" spans="1:3" x14ac:dyDescent="0.25">
      <c r="B24" s="95" t="str">
        <f>HYPERLINK("#'Assumptions'!A1","Assumptions")</f>
        <v>Assumptions</v>
      </c>
    </row>
  </sheetData>
  <sheetProtection algorithmName="SHA-512" hashValue="5g1IgviRxCK1m5Nr9OVjMCKeFv4qg1ZGfFOYNRozErjN2xiJssG7YrbSTq+j/VOjUbCni+IO2O9vgNcJvIm3mw==" saltValue="ubAti/3fTfsOVl9XKOpY8g==" spinCount="100000" sheet="1" objects="1" scenarios="1"/>
  <conditionalFormatting sqref="A6:A16 A18:A20">
    <cfRule type="expression" dxfId="259" priority="19" stopIfTrue="1">
      <formula>MOD(ROW(),2)=0</formula>
    </cfRule>
    <cfRule type="expression" dxfId="258" priority="20" stopIfTrue="1">
      <formula>MOD(ROW(),2)&lt;&gt;0</formula>
    </cfRule>
  </conditionalFormatting>
  <conditionalFormatting sqref="B6:C16 C17:C21">
    <cfRule type="expression" dxfId="257" priority="21" stopIfTrue="1">
      <formula>MOD(ROW(),2)=0</formula>
    </cfRule>
    <cfRule type="expression" dxfId="256" priority="22" stopIfTrue="1">
      <formula>MOD(ROW(),2)&lt;&gt;0</formula>
    </cfRule>
  </conditionalFormatting>
  <conditionalFormatting sqref="B17:B21">
    <cfRule type="expression" dxfId="255" priority="13" stopIfTrue="1">
      <formula>MOD(ROW(),2)=0</formula>
    </cfRule>
    <cfRule type="expression" dxfId="254" priority="14" stopIfTrue="1">
      <formula>MOD(ROW(),2)&lt;&gt;0</formula>
    </cfRule>
  </conditionalFormatting>
  <conditionalFormatting sqref="A17">
    <cfRule type="expression" dxfId="253" priority="11" stopIfTrue="1">
      <formula>MOD(ROW(),2)=0</formula>
    </cfRule>
    <cfRule type="expression" dxfId="252" priority="12" stopIfTrue="1">
      <formula>MOD(ROW(),2)&lt;&gt;0</formula>
    </cfRule>
  </conditionalFormatting>
  <conditionalFormatting sqref="A21">
    <cfRule type="expression" dxfId="251" priority="3" stopIfTrue="1">
      <formula>MOD(ROW(),2)=0</formula>
    </cfRule>
    <cfRule type="expression" dxfId="25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74"/>
  <dimension ref="A1:I83"/>
  <sheetViews>
    <sheetView showGridLines="0" zoomScale="85" zoomScaleNormal="85" workbookViewId="0">
      <selection activeCell="B23" sqref="B23"/>
    </sheetView>
  </sheetViews>
  <sheetFormatPr defaultColWidth="10" defaultRowHeight="13.2" x14ac:dyDescent="0.25"/>
  <cols>
    <col min="1" max="1" width="31.88671875" style="27" customWidth="1"/>
    <col min="2" max="5" width="22.88671875" style="27" customWidth="1"/>
    <col min="6"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Fire_S - Consolidated Factor Spreadsheet</v>
      </c>
      <c r="B2" s="43"/>
      <c r="C2" s="43"/>
      <c r="D2" s="43"/>
      <c r="E2" s="43"/>
      <c r="F2" s="43"/>
      <c r="G2" s="43"/>
      <c r="H2" s="43"/>
      <c r="I2" s="43"/>
    </row>
    <row r="3" spans="1:9" ht="15.6" x14ac:dyDescent="0.3">
      <c r="A3" s="44" t="str">
        <f>TABLE_FACTOR_TYPE&amp;" - x-"&amp;TABLE_SERIES_NUMBER</f>
        <v>Scheme Pays AA - x-608</v>
      </c>
      <c r="B3" s="43"/>
      <c r="C3" s="43"/>
      <c r="D3" s="43"/>
      <c r="E3" s="43"/>
      <c r="F3" s="43"/>
      <c r="G3" s="43"/>
      <c r="H3" s="43"/>
      <c r="I3" s="43"/>
    </row>
    <row r="4" spans="1:9" x14ac:dyDescent="0.25">
      <c r="A4" s="45"/>
    </row>
    <row r="6" spans="1:9" x14ac:dyDescent="0.25">
      <c r="A6" s="77" t="s">
        <v>573</v>
      </c>
      <c r="B6" s="79" t="s">
        <v>574</v>
      </c>
      <c r="C6" s="79"/>
      <c r="D6" s="79"/>
      <c r="E6" s="79"/>
    </row>
    <row r="7" spans="1:9" x14ac:dyDescent="0.25">
      <c r="A7" s="78" t="s">
        <v>575</v>
      </c>
      <c r="B7" s="80" t="s">
        <v>82</v>
      </c>
      <c r="C7" s="80"/>
      <c r="D7" s="80"/>
      <c r="E7" s="80"/>
    </row>
    <row r="8" spans="1:9" x14ac:dyDescent="0.25">
      <c r="A8" s="78" t="s">
        <v>285</v>
      </c>
      <c r="B8" s="80">
        <v>2006</v>
      </c>
      <c r="C8" s="80"/>
      <c r="D8" s="80"/>
      <c r="E8" s="80"/>
    </row>
    <row r="9" spans="1:9" x14ac:dyDescent="0.25">
      <c r="A9" s="78" t="s">
        <v>286</v>
      </c>
      <c r="B9" s="80" t="s">
        <v>504</v>
      </c>
      <c r="C9" s="80"/>
      <c r="D9" s="80"/>
      <c r="E9" s="80"/>
    </row>
    <row r="10" spans="1:9" x14ac:dyDescent="0.25">
      <c r="A10" s="78" t="s">
        <v>6</v>
      </c>
      <c r="B10" s="80" t="s">
        <v>523</v>
      </c>
      <c r="C10" s="80"/>
      <c r="D10" s="80"/>
      <c r="E10" s="80"/>
    </row>
    <row r="11" spans="1:9" x14ac:dyDescent="0.25">
      <c r="A11" s="78" t="s">
        <v>287</v>
      </c>
      <c r="B11" s="80" t="s">
        <v>407</v>
      </c>
      <c r="C11" s="80"/>
      <c r="D11" s="80"/>
      <c r="E11" s="80"/>
    </row>
    <row r="12" spans="1:9" x14ac:dyDescent="0.25">
      <c r="A12" s="78" t="s">
        <v>288</v>
      </c>
      <c r="B12" s="80" t="s">
        <v>506</v>
      </c>
      <c r="C12" s="80"/>
      <c r="D12" s="80"/>
      <c r="E12" s="80"/>
    </row>
    <row r="13" spans="1:9" hidden="1" x14ac:dyDescent="0.25">
      <c r="A13" s="78" t="s">
        <v>582</v>
      </c>
      <c r="B13" s="80">
        <v>1</v>
      </c>
      <c r="C13" s="80"/>
      <c r="D13" s="80"/>
      <c r="E13" s="80"/>
    </row>
    <row r="14" spans="1:9" hidden="1" x14ac:dyDescent="0.25">
      <c r="A14" s="78" t="s">
        <v>290</v>
      </c>
      <c r="B14" s="80">
        <v>608</v>
      </c>
      <c r="C14" s="80"/>
      <c r="D14" s="80"/>
      <c r="E14" s="80"/>
    </row>
    <row r="15" spans="1:9" x14ac:dyDescent="0.25">
      <c r="A15" s="78" t="s">
        <v>585</v>
      </c>
      <c r="B15" s="80" t="s">
        <v>524</v>
      </c>
      <c r="C15" s="80"/>
      <c r="D15" s="80"/>
      <c r="E15" s="80"/>
    </row>
    <row r="16" spans="1:9" x14ac:dyDescent="0.25">
      <c r="A16" s="78" t="s">
        <v>292</v>
      </c>
      <c r="B16" s="80" t="s">
        <v>458</v>
      </c>
      <c r="C16" s="80"/>
      <c r="D16" s="80"/>
      <c r="E16" s="80"/>
    </row>
    <row r="17" spans="1:5" ht="39.6" x14ac:dyDescent="0.25">
      <c r="A17" s="78" t="s">
        <v>657</v>
      </c>
      <c r="B17" s="85" t="s">
        <v>525</v>
      </c>
      <c r="C17" s="80"/>
      <c r="D17" s="80"/>
      <c r="E17" s="80"/>
    </row>
    <row r="18" spans="1:5" x14ac:dyDescent="0.25">
      <c r="A18" s="78" t="s">
        <v>589</v>
      </c>
      <c r="B18" s="86" t="s">
        <v>526</v>
      </c>
      <c r="C18" s="80"/>
      <c r="D18" s="80"/>
      <c r="E18" s="80"/>
    </row>
    <row r="19" spans="1:5" x14ac:dyDescent="0.25">
      <c r="A19" s="78" t="s">
        <v>295</v>
      </c>
      <c r="B19" s="86">
        <v>45135</v>
      </c>
      <c r="C19" s="80"/>
      <c r="D19" s="80"/>
      <c r="E19" s="80"/>
    </row>
    <row r="20" spans="1:5" x14ac:dyDescent="0.25">
      <c r="A20" s="78" t="s">
        <v>297</v>
      </c>
      <c r="B20" s="85" t="s">
        <v>310</v>
      </c>
      <c r="C20" s="80"/>
      <c r="D20" s="80"/>
      <c r="E20" s="80"/>
    </row>
    <row r="21" spans="1:5" x14ac:dyDescent="0.25">
      <c r="A21" s="168" t="s">
        <v>658</v>
      </c>
      <c r="B21" s="85" t="s">
        <v>309</v>
      </c>
      <c r="C21" s="80"/>
      <c r="D21" s="80"/>
      <c r="E21" s="80"/>
    </row>
    <row r="23" spans="1:5" x14ac:dyDescent="0.25">
      <c r="B23" s="95" t="str">
        <f>HYPERLINK("#'Factor List'!A1","Back to Factor List")</f>
        <v>Back to Factor List</v>
      </c>
    </row>
    <row r="24" spans="1:5" x14ac:dyDescent="0.25">
      <c r="B24" s="95" t="str">
        <f>HYPERLINK("#'Assumptions'!A1","Assumptions")</f>
        <v>Assumptions</v>
      </c>
    </row>
    <row r="26" spans="1:5" ht="39.6" x14ac:dyDescent="0.25">
      <c r="A26" s="91" t="s">
        <v>659</v>
      </c>
      <c r="B26" s="91" t="s">
        <v>721</v>
      </c>
      <c r="C26" s="91" t="s">
        <v>722</v>
      </c>
      <c r="D26" s="91" t="s">
        <v>723</v>
      </c>
      <c r="E26" s="91" t="s">
        <v>724</v>
      </c>
    </row>
    <row r="27" spans="1:5" x14ac:dyDescent="0.25">
      <c r="A27" s="92">
        <v>18</v>
      </c>
      <c r="B27" s="93">
        <v>8.25</v>
      </c>
      <c r="C27" s="93">
        <v>8.25</v>
      </c>
      <c r="D27" s="93">
        <v>10.48</v>
      </c>
      <c r="E27" s="93">
        <v>10.48</v>
      </c>
    </row>
    <row r="28" spans="1:5" x14ac:dyDescent="0.25">
      <c r="A28" s="92">
        <v>19</v>
      </c>
      <c r="B28" s="93">
        <v>8.3699999999999992</v>
      </c>
      <c r="C28" s="93">
        <v>8.3699999999999992</v>
      </c>
      <c r="D28" s="93">
        <v>10.63</v>
      </c>
      <c r="E28" s="93">
        <v>10.63</v>
      </c>
    </row>
    <row r="29" spans="1:5" x14ac:dyDescent="0.25">
      <c r="A29" s="92">
        <v>20</v>
      </c>
      <c r="B29" s="93">
        <v>8.48</v>
      </c>
      <c r="C29" s="93">
        <v>8.48</v>
      </c>
      <c r="D29" s="93">
        <v>10.78</v>
      </c>
      <c r="E29" s="93">
        <v>10.78</v>
      </c>
    </row>
    <row r="30" spans="1:5" x14ac:dyDescent="0.25">
      <c r="A30" s="92">
        <v>21</v>
      </c>
      <c r="B30" s="93">
        <v>8.6</v>
      </c>
      <c r="C30" s="93">
        <v>8.6</v>
      </c>
      <c r="D30" s="93">
        <v>10.94</v>
      </c>
      <c r="E30" s="93">
        <v>10.94</v>
      </c>
    </row>
    <row r="31" spans="1:5" x14ac:dyDescent="0.25">
      <c r="A31" s="92">
        <v>22</v>
      </c>
      <c r="B31" s="93">
        <v>8.7100000000000009</v>
      </c>
      <c r="C31" s="93">
        <v>8.7100000000000009</v>
      </c>
      <c r="D31" s="93">
        <v>11.09</v>
      </c>
      <c r="E31" s="93">
        <v>11.09</v>
      </c>
    </row>
    <row r="32" spans="1:5" x14ac:dyDescent="0.25">
      <c r="A32" s="92">
        <v>23</v>
      </c>
      <c r="B32" s="93">
        <v>8.83</v>
      </c>
      <c r="C32" s="93">
        <v>8.83</v>
      </c>
      <c r="D32" s="93">
        <v>11.25</v>
      </c>
      <c r="E32" s="93">
        <v>11.25</v>
      </c>
    </row>
    <row r="33" spans="1:5" x14ac:dyDescent="0.25">
      <c r="A33" s="92">
        <v>24</v>
      </c>
      <c r="B33" s="93">
        <v>8.9600000000000009</v>
      </c>
      <c r="C33" s="93">
        <v>8.9600000000000009</v>
      </c>
      <c r="D33" s="93">
        <v>11.41</v>
      </c>
      <c r="E33" s="93">
        <v>11.41</v>
      </c>
    </row>
    <row r="34" spans="1:5" x14ac:dyDescent="0.25">
      <c r="A34" s="92">
        <v>25</v>
      </c>
      <c r="B34" s="93">
        <v>9.08</v>
      </c>
      <c r="C34" s="93">
        <v>9.08</v>
      </c>
      <c r="D34" s="93">
        <v>11.58</v>
      </c>
      <c r="E34" s="93">
        <v>11.58</v>
      </c>
    </row>
    <row r="35" spans="1:5" x14ac:dyDescent="0.25">
      <c r="A35" s="92">
        <v>26</v>
      </c>
      <c r="B35" s="93">
        <v>9.1999999999999993</v>
      </c>
      <c r="C35" s="93">
        <v>9.1999999999999993</v>
      </c>
      <c r="D35" s="93">
        <v>11.74</v>
      </c>
      <c r="E35" s="93">
        <v>11.74</v>
      </c>
    </row>
    <row r="36" spans="1:5" x14ac:dyDescent="0.25">
      <c r="A36" s="92">
        <v>27</v>
      </c>
      <c r="B36" s="93">
        <v>9.33</v>
      </c>
      <c r="C36" s="93">
        <v>9.33</v>
      </c>
      <c r="D36" s="93">
        <v>11.91</v>
      </c>
      <c r="E36" s="93">
        <v>11.91</v>
      </c>
    </row>
    <row r="37" spans="1:5" x14ac:dyDescent="0.25">
      <c r="A37" s="92">
        <v>28</v>
      </c>
      <c r="B37" s="93">
        <v>9.4600000000000009</v>
      </c>
      <c r="C37" s="93">
        <v>9.4600000000000009</v>
      </c>
      <c r="D37" s="93">
        <v>12.08</v>
      </c>
      <c r="E37" s="93">
        <v>12.08</v>
      </c>
    </row>
    <row r="38" spans="1:5" x14ac:dyDescent="0.25">
      <c r="A38" s="92">
        <v>29</v>
      </c>
      <c r="B38" s="93">
        <v>9.59</v>
      </c>
      <c r="C38" s="93">
        <v>9.59</v>
      </c>
      <c r="D38" s="93">
        <v>12.26</v>
      </c>
      <c r="E38" s="93">
        <v>12.26</v>
      </c>
    </row>
    <row r="39" spans="1:5" x14ac:dyDescent="0.25">
      <c r="A39" s="92">
        <v>30</v>
      </c>
      <c r="B39" s="93">
        <v>9.7200000000000006</v>
      </c>
      <c r="C39" s="93">
        <v>9.7200000000000006</v>
      </c>
      <c r="D39" s="93">
        <v>12.44</v>
      </c>
      <c r="E39" s="93">
        <v>12.44</v>
      </c>
    </row>
    <row r="40" spans="1:5" x14ac:dyDescent="0.25">
      <c r="A40" s="92">
        <v>31</v>
      </c>
      <c r="B40" s="93">
        <v>9.86</v>
      </c>
      <c r="C40" s="93">
        <v>9.86</v>
      </c>
      <c r="D40" s="93">
        <v>12.62</v>
      </c>
      <c r="E40" s="93">
        <v>12.62</v>
      </c>
    </row>
    <row r="41" spans="1:5" x14ac:dyDescent="0.25">
      <c r="A41" s="92">
        <v>32</v>
      </c>
      <c r="B41" s="93">
        <v>9.99</v>
      </c>
      <c r="C41" s="93">
        <v>9.99</v>
      </c>
      <c r="D41" s="93">
        <v>12.8</v>
      </c>
      <c r="E41" s="93">
        <v>12.8</v>
      </c>
    </row>
    <row r="42" spans="1:5" x14ac:dyDescent="0.25">
      <c r="A42" s="92">
        <v>33</v>
      </c>
      <c r="B42" s="93">
        <v>10.130000000000001</v>
      </c>
      <c r="C42" s="93">
        <v>10.130000000000001</v>
      </c>
      <c r="D42" s="93">
        <v>12.99</v>
      </c>
      <c r="E42" s="93">
        <v>12.99</v>
      </c>
    </row>
    <row r="43" spans="1:5" x14ac:dyDescent="0.25">
      <c r="A43" s="92">
        <v>34</v>
      </c>
      <c r="B43" s="93">
        <v>10.28</v>
      </c>
      <c r="C43" s="93">
        <v>10.28</v>
      </c>
      <c r="D43" s="93">
        <v>13.18</v>
      </c>
      <c r="E43" s="93">
        <v>13.18</v>
      </c>
    </row>
    <row r="44" spans="1:5" x14ac:dyDescent="0.25">
      <c r="A44" s="92">
        <v>35</v>
      </c>
      <c r="B44" s="93">
        <v>10.42</v>
      </c>
      <c r="C44" s="93">
        <v>10.42</v>
      </c>
      <c r="D44" s="93">
        <v>13.38</v>
      </c>
      <c r="E44" s="93">
        <v>13.38</v>
      </c>
    </row>
    <row r="45" spans="1:5" x14ac:dyDescent="0.25">
      <c r="A45" s="92">
        <v>36</v>
      </c>
      <c r="B45" s="93">
        <v>10.57</v>
      </c>
      <c r="C45" s="93">
        <v>10.57</v>
      </c>
      <c r="D45" s="93">
        <v>13.58</v>
      </c>
      <c r="E45" s="93">
        <v>13.58</v>
      </c>
    </row>
    <row r="46" spans="1:5" x14ac:dyDescent="0.25">
      <c r="A46" s="92">
        <v>37</v>
      </c>
      <c r="B46" s="93">
        <v>10.72</v>
      </c>
      <c r="C46" s="93">
        <v>10.72</v>
      </c>
      <c r="D46" s="93">
        <v>13.78</v>
      </c>
      <c r="E46" s="93">
        <v>13.78</v>
      </c>
    </row>
    <row r="47" spans="1:5" x14ac:dyDescent="0.25">
      <c r="A47" s="92">
        <v>38</v>
      </c>
      <c r="B47" s="93">
        <v>10.87</v>
      </c>
      <c r="C47" s="93">
        <v>10.87</v>
      </c>
      <c r="D47" s="93">
        <v>13.99</v>
      </c>
      <c r="E47" s="93">
        <v>13.99</v>
      </c>
    </row>
    <row r="48" spans="1:5" x14ac:dyDescent="0.25">
      <c r="A48" s="92">
        <v>39</v>
      </c>
      <c r="B48" s="93">
        <v>11.03</v>
      </c>
      <c r="C48" s="93">
        <v>11.03</v>
      </c>
      <c r="D48" s="93">
        <v>14.2</v>
      </c>
      <c r="E48" s="93">
        <v>14.2</v>
      </c>
    </row>
    <row r="49" spans="1:5" x14ac:dyDescent="0.25">
      <c r="A49" s="92">
        <v>40</v>
      </c>
      <c r="B49" s="93">
        <v>11.19</v>
      </c>
      <c r="C49" s="93">
        <v>11.19</v>
      </c>
      <c r="D49" s="93">
        <v>14.41</v>
      </c>
      <c r="E49" s="93">
        <v>14.41</v>
      </c>
    </row>
    <row r="50" spans="1:5" x14ac:dyDescent="0.25">
      <c r="A50" s="92">
        <v>41</v>
      </c>
      <c r="B50" s="93">
        <v>11.35</v>
      </c>
      <c r="C50" s="93">
        <v>11.35</v>
      </c>
      <c r="D50" s="93">
        <v>14.63</v>
      </c>
      <c r="E50" s="93">
        <v>14.63</v>
      </c>
    </row>
    <row r="51" spans="1:5" x14ac:dyDescent="0.25">
      <c r="A51" s="92">
        <v>42</v>
      </c>
      <c r="B51" s="93">
        <v>11.51</v>
      </c>
      <c r="C51" s="93">
        <v>11.51</v>
      </c>
      <c r="D51" s="93">
        <v>14.86</v>
      </c>
      <c r="E51" s="93">
        <v>14.86</v>
      </c>
    </row>
    <row r="52" spans="1:5" x14ac:dyDescent="0.25">
      <c r="A52" s="92">
        <v>43</v>
      </c>
      <c r="B52" s="93">
        <v>11.68</v>
      </c>
      <c r="C52" s="93">
        <v>11.68</v>
      </c>
      <c r="D52" s="93">
        <v>15.09</v>
      </c>
      <c r="E52" s="93">
        <v>15.09</v>
      </c>
    </row>
    <row r="53" spans="1:5" x14ac:dyDescent="0.25">
      <c r="A53" s="92">
        <v>44</v>
      </c>
      <c r="B53" s="93">
        <v>11.86</v>
      </c>
      <c r="C53" s="93">
        <v>11.86</v>
      </c>
      <c r="D53" s="93">
        <v>15.32</v>
      </c>
      <c r="E53" s="93">
        <v>15.32</v>
      </c>
    </row>
    <row r="54" spans="1:5" x14ac:dyDescent="0.25">
      <c r="A54" s="92">
        <v>45</v>
      </c>
      <c r="B54" s="93">
        <v>12.04</v>
      </c>
      <c r="C54" s="93">
        <v>12.04</v>
      </c>
      <c r="D54" s="93">
        <v>15.56</v>
      </c>
      <c r="E54" s="93">
        <v>15.56</v>
      </c>
    </row>
    <row r="55" spans="1:5" x14ac:dyDescent="0.25">
      <c r="A55" s="92">
        <v>46</v>
      </c>
      <c r="B55" s="93">
        <v>12.22</v>
      </c>
      <c r="C55" s="93">
        <v>12.22</v>
      </c>
      <c r="D55" s="93">
        <v>15.81</v>
      </c>
      <c r="E55" s="93">
        <v>15.81</v>
      </c>
    </row>
    <row r="56" spans="1:5" x14ac:dyDescent="0.25">
      <c r="A56" s="92">
        <v>47</v>
      </c>
      <c r="B56" s="93">
        <v>12.4</v>
      </c>
      <c r="C56" s="93">
        <v>12.4</v>
      </c>
      <c r="D56" s="93">
        <v>16.059999999999999</v>
      </c>
      <c r="E56" s="93">
        <v>16.059999999999999</v>
      </c>
    </row>
    <row r="57" spans="1:5" x14ac:dyDescent="0.25">
      <c r="A57" s="92">
        <v>48</v>
      </c>
      <c r="B57" s="93">
        <v>12.6</v>
      </c>
      <c r="C57" s="93">
        <v>12.6</v>
      </c>
      <c r="D57" s="93">
        <v>16.32</v>
      </c>
      <c r="E57" s="93">
        <v>16.32</v>
      </c>
    </row>
    <row r="58" spans="1:5" x14ac:dyDescent="0.25">
      <c r="A58" s="92">
        <v>49</v>
      </c>
      <c r="B58" s="93">
        <v>12.79</v>
      </c>
      <c r="C58" s="93">
        <v>12.79</v>
      </c>
      <c r="D58" s="93">
        <v>16.59</v>
      </c>
      <c r="E58" s="93">
        <v>16.59</v>
      </c>
    </row>
    <row r="59" spans="1:5" x14ac:dyDescent="0.25">
      <c r="A59" s="92">
        <v>50</v>
      </c>
      <c r="B59" s="93">
        <v>12.99</v>
      </c>
      <c r="C59" s="93">
        <v>12.99</v>
      </c>
      <c r="D59" s="93">
        <v>16.87</v>
      </c>
      <c r="E59" s="93">
        <v>16.87</v>
      </c>
    </row>
    <row r="60" spans="1:5" x14ac:dyDescent="0.25">
      <c r="A60" s="92">
        <v>51</v>
      </c>
      <c r="B60" s="93">
        <v>13.2</v>
      </c>
      <c r="C60" s="93">
        <v>13.2</v>
      </c>
      <c r="D60" s="93">
        <v>17.149999999999999</v>
      </c>
      <c r="E60" s="93">
        <v>17.149999999999999</v>
      </c>
    </row>
    <row r="61" spans="1:5" x14ac:dyDescent="0.25">
      <c r="A61" s="92">
        <v>52</v>
      </c>
      <c r="B61" s="93">
        <v>13.42</v>
      </c>
      <c r="C61" s="93">
        <v>13.42</v>
      </c>
      <c r="D61" s="93">
        <v>17.440000000000001</v>
      </c>
      <c r="E61" s="93">
        <v>17.440000000000001</v>
      </c>
    </row>
    <row r="62" spans="1:5" x14ac:dyDescent="0.25">
      <c r="A62" s="92">
        <v>53</v>
      </c>
      <c r="B62" s="93">
        <v>13.64</v>
      </c>
      <c r="C62" s="93">
        <v>13.64</v>
      </c>
      <c r="D62" s="93">
        <v>17.739999999999998</v>
      </c>
      <c r="E62" s="93">
        <v>17.739999999999998</v>
      </c>
    </row>
    <row r="63" spans="1:5" x14ac:dyDescent="0.25">
      <c r="A63" s="92">
        <v>54</v>
      </c>
      <c r="B63" s="93">
        <v>13.86</v>
      </c>
      <c r="C63" s="93">
        <v>13.86</v>
      </c>
      <c r="D63" s="93">
        <v>18.05</v>
      </c>
      <c r="E63" s="93">
        <v>18.05</v>
      </c>
    </row>
    <row r="64" spans="1:5" x14ac:dyDescent="0.25">
      <c r="A64" s="92">
        <v>55</v>
      </c>
      <c r="B64" s="93">
        <v>14.1</v>
      </c>
      <c r="C64" s="93">
        <v>14.1</v>
      </c>
      <c r="D64" s="93">
        <v>18.37</v>
      </c>
      <c r="E64" s="93">
        <v>18.37</v>
      </c>
    </row>
    <row r="65" spans="1:5" x14ac:dyDescent="0.25">
      <c r="A65" s="92">
        <v>56</v>
      </c>
      <c r="B65" s="93">
        <v>14.34</v>
      </c>
      <c r="C65" s="93">
        <v>14.34</v>
      </c>
      <c r="D65" s="93">
        <v>18.7</v>
      </c>
      <c r="E65" s="93">
        <v>18.7</v>
      </c>
    </row>
    <row r="66" spans="1:5" x14ac:dyDescent="0.25">
      <c r="A66" s="92">
        <v>57</v>
      </c>
      <c r="B66" s="93">
        <v>14.59</v>
      </c>
      <c r="C66" s="93">
        <v>14.59</v>
      </c>
      <c r="D66" s="93">
        <v>19.04</v>
      </c>
      <c r="E66" s="93">
        <v>19.04</v>
      </c>
    </row>
    <row r="67" spans="1:5" x14ac:dyDescent="0.25">
      <c r="A67" s="92">
        <v>58</v>
      </c>
      <c r="B67" s="93">
        <v>14.85</v>
      </c>
      <c r="C67" s="93">
        <v>14.85</v>
      </c>
      <c r="D67" s="93">
        <v>19.399999999999999</v>
      </c>
      <c r="E67" s="93">
        <v>19.399999999999999</v>
      </c>
    </row>
    <row r="68" spans="1:5" x14ac:dyDescent="0.25">
      <c r="A68" s="92">
        <v>59</v>
      </c>
      <c r="B68" s="93">
        <v>15.12</v>
      </c>
      <c r="C68" s="93">
        <v>15.12</v>
      </c>
      <c r="D68" s="93">
        <v>19.77</v>
      </c>
      <c r="E68" s="93">
        <v>19.77</v>
      </c>
    </row>
    <row r="69" spans="1:5" x14ac:dyDescent="0.25">
      <c r="A69" s="92">
        <v>60</v>
      </c>
      <c r="B69" s="93">
        <v>15.41</v>
      </c>
      <c r="C69" s="93">
        <v>15.41</v>
      </c>
      <c r="D69" s="93">
        <v>19.64</v>
      </c>
      <c r="E69" s="93">
        <v>19.64</v>
      </c>
    </row>
    <row r="70" spans="1:5" x14ac:dyDescent="0.25">
      <c r="A70" s="92">
        <v>61</v>
      </c>
      <c r="B70" s="93">
        <v>15.7</v>
      </c>
      <c r="C70" s="93">
        <v>15.7</v>
      </c>
      <c r="D70" s="93">
        <v>19</v>
      </c>
      <c r="E70" s="93">
        <v>19</v>
      </c>
    </row>
    <row r="71" spans="1:5" x14ac:dyDescent="0.25">
      <c r="A71" s="92">
        <v>62</v>
      </c>
      <c r="B71" s="93">
        <v>16.02</v>
      </c>
      <c r="C71" s="93">
        <v>16.02</v>
      </c>
      <c r="D71" s="93">
        <v>18.36</v>
      </c>
      <c r="E71" s="93">
        <v>18.36</v>
      </c>
    </row>
    <row r="72" spans="1:5" x14ac:dyDescent="0.25">
      <c r="A72" s="92">
        <v>63</v>
      </c>
      <c r="B72" s="93">
        <v>16.350000000000001</v>
      </c>
      <c r="C72" s="93">
        <v>16.350000000000001</v>
      </c>
      <c r="D72" s="93">
        <v>17.72</v>
      </c>
      <c r="E72" s="93">
        <v>17.72</v>
      </c>
    </row>
    <row r="73" spans="1:5" x14ac:dyDescent="0.25">
      <c r="A73" s="92">
        <v>64</v>
      </c>
      <c r="B73" s="93">
        <v>16.7</v>
      </c>
      <c r="C73" s="93">
        <v>16.7</v>
      </c>
      <c r="D73" s="93">
        <v>17.079999999999998</v>
      </c>
      <c r="E73" s="93">
        <v>17.079999999999998</v>
      </c>
    </row>
    <row r="74" spans="1:5" x14ac:dyDescent="0.25">
      <c r="A74" s="92">
        <v>65</v>
      </c>
      <c r="B74" s="93">
        <v>16.55</v>
      </c>
      <c r="C74" s="93">
        <v>16.55</v>
      </c>
      <c r="D74" s="93">
        <v>16.45</v>
      </c>
      <c r="E74" s="93">
        <v>16.45</v>
      </c>
    </row>
    <row r="75" spans="1:5" x14ac:dyDescent="0.25">
      <c r="A75" s="92">
        <v>66</v>
      </c>
      <c r="B75" s="93">
        <v>15.89</v>
      </c>
      <c r="C75" s="93">
        <v>15.89</v>
      </c>
      <c r="D75" s="93">
        <v>15.83</v>
      </c>
      <c r="E75" s="93">
        <v>15.83</v>
      </c>
    </row>
    <row r="76" spans="1:5" x14ac:dyDescent="0.25">
      <c r="A76" s="92">
        <v>67</v>
      </c>
      <c r="B76" s="93">
        <v>15.23</v>
      </c>
      <c r="C76" s="93">
        <v>15.23</v>
      </c>
      <c r="D76" s="93">
        <v>15.2</v>
      </c>
      <c r="E76" s="93">
        <v>15.2</v>
      </c>
    </row>
    <row r="77" spans="1:5" x14ac:dyDescent="0.25">
      <c r="A77" s="92">
        <v>68</v>
      </c>
      <c r="B77" s="93">
        <v>14.58</v>
      </c>
      <c r="C77" s="93">
        <v>14.58</v>
      </c>
      <c r="D77" s="93">
        <v>14.57</v>
      </c>
      <c r="E77" s="93">
        <v>14.57</v>
      </c>
    </row>
    <row r="78" spans="1:5" x14ac:dyDescent="0.25">
      <c r="A78" s="92">
        <v>69</v>
      </c>
      <c r="B78" s="93">
        <v>13.95</v>
      </c>
      <c r="C78" s="93">
        <v>13.95</v>
      </c>
      <c r="D78" s="93">
        <v>13.94</v>
      </c>
      <c r="E78" s="93">
        <v>13.94</v>
      </c>
    </row>
    <row r="79" spans="1:5" x14ac:dyDescent="0.25">
      <c r="A79" s="92">
        <v>70</v>
      </c>
      <c r="B79" s="93">
        <v>13.32</v>
      </c>
      <c r="C79" s="93">
        <v>13.32</v>
      </c>
      <c r="D79" s="93">
        <v>13.32</v>
      </c>
      <c r="E79" s="93">
        <v>13.32</v>
      </c>
    </row>
    <row r="80" spans="1:5" x14ac:dyDescent="0.25">
      <c r="A80" s="92">
        <v>71</v>
      </c>
      <c r="B80" s="93">
        <v>12.7</v>
      </c>
      <c r="C80" s="93">
        <v>12.7</v>
      </c>
      <c r="D80" s="93">
        <v>12.7</v>
      </c>
      <c r="E80" s="93">
        <v>12.7</v>
      </c>
    </row>
    <row r="81" spans="1:5" x14ac:dyDescent="0.25">
      <c r="A81" s="92">
        <v>72</v>
      </c>
      <c r="B81" s="93">
        <v>12.08</v>
      </c>
      <c r="C81" s="93">
        <v>12.08</v>
      </c>
      <c r="D81" s="93">
        <v>12.08</v>
      </c>
      <c r="E81" s="93">
        <v>12.08</v>
      </c>
    </row>
    <row r="82" spans="1:5" x14ac:dyDescent="0.25">
      <c r="A82" s="92">
        <v>73</v>
      </c>
      <c r="B82" s="93">
        <v>11.47</v>
      </c>
      <c r="C82" s="93">
        <v>11.47</v>
      </c>
      <c r="D82" s="93">
        <v>11.47</v>
      </c>
      <c r="E82" s="93">
        <v>11.47</v>
      </c>
    </row>
    <row r="83" spans="1:5" x14ac:dyDescent="0.25">
      <c r="A83" s="92">
        <v>74</v>
      </c>
      <c r="B83" s="93">
        <v>10.86</v>
      </c>
      <c r="C83" s="93">
        <v>10.86</v>
      </c>
      <c r="D83" s="93">
        <v>10.86</v>
      </c>
      <c r="E83" s="93">
        <v>10.86</v>
      </c>
    </row>
  </sheetData>
  <sheetProtection algorithmName="SHA-512" hashValue="ocRr3d3KhVcOWFox8+aXZjWPqj9QkBVaMC2JRPO7GMdniR0BmCgaDbKPf5tgIKkBDOA8UpgTvJbXCRRdg+tJLg==" saltValue="e4RnzKmcewhbjVlHrJ0X+Q==" spinCount="100000" sheet="1" objects="1" scenarios="1"/>
  <conditionalFormatting sqref="A6:A16 A18:A20">
    <cfRule type="expression" dxfId="249" priority="23" stopIfTrue="1">
      <formula>MOD(ROW(),2)=0</formula>
    </cfRule>
    <cfRule type="expression" dxfId="248" priority="24" stopIfTrue="1">
      <formula>MOD(ROW(),2)&lt;&gt;0</formula>
    </cfRule>
  </conditionalFormatting>
  <conditionalFormatting sqref="B6:E16 B26:E83 C17:E21">
    <cfRule type="expression" dxfId="247" priority="25" stopIfTrue="1">
      <formula>MOD(ROW(),2)=0</formula>
    </cfRule>
    <cfRule type="expression" dxfId="246" priority="26" stopIfTrue="1">
      <formula>MOD(ROW(),2)&lt;&gt;0</formula>
    </cfRule>
  </conditionalFormatting>
  <conditionalFormatting sqref="B17:B21">
    <cfRule type="expression" dxfId="245" priority="17" stopIfTrue="1">
      <formula>MOD(ROW(),2)=0</formula>
    </cfRule>
    <cfRule type="expression" dxfId="244" priority="18" stopIfTrue="1">
      <formula>MOD(ROW(),2)&lt;&gt;0</formula>
    </cfRule>
  </conditionalFormatting>
  <conditionalFormatting sqref="A17">
    <cfRule type="expression" dxfId="243" priority="15" stopIfTrue="1">
      <formula>MOD(ROW(),2)=0</formula>
    </cfRule>
    <cfRule type="expression" dxfId="242" priority="16" stopIfTrue="1">
      <formula>MOD(ROW(),2)&lt;&gt;0</formula>
    </cfRule>
  </conditionalFormatting>
  <conditionalFormatting sqref="A26:A73">
    <cfRule type="expression" dxfId="241" priority="11" stopIfTrue="1">
      <formula>MOD(ROW(),2)=0</formula>
    </cfRule>
    <cfRule type="expression" dxfId="240" priority="12" stopIfTrue="1">
      <formula>MOD(ROW(),2)&lt;&gt;0</formula>
    </cfRule>
  </conditionalFormatting>
  <conditionalFormatting sqref="A74:A83">
    <cfRule type="expression" dxfId="239" priority="9" stopIfTrue="1">
      <formula>MOD(ROW(),2)=0</formula>
    </cfRule>
    <cfRule type="expression" dxfId="238" priority="10" stopIfTrue="1">
      <formula>MOD(ROW(),2)&lt;&gt;0</formula>
    </cfRule>
  </conditionalFormatting>
  <conditionalFormatting sqref="A21">
    <cfRule type="expression" dxfId="237" priority="3" stopIfTrue="1">
      <formula>MOD(ROW(),2)=0</formula>
    </cfRule>
    <cfRule type="expression" dxfId="23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75"/>
  <dimension ref="A1:K65"/>
  <sheetViews>
    <sheetView showGridLines="0" zoomScale="85" zoomScaleNormal="85" workbookViewId="0">
      <selection activeCell="B22" sqref="B22"/>
    </sheetView>
  </sheetViews>
  <sheetFormatPr defaultColWidth="10" defaultRowHeight="13.2" x14ac:dyDescent="0.25"/>
  <cols>
    <col min="1" max="1" width="31.88671875" style="27" customWidth="1"/>
    <col min="2" max="11" width="22.88671875" style="27" customWidth="1"/>
    <col min="12" max="16384" width="10" style="27"/>
  </cols>
  <sheetData>
    <row r="1" spans="1:11" ht="21" x14ac:dyDescent="0.4">
      <c r="A1" s="40" t="s">
        <v>0</v>
      </c>
      <c r="B1" s="41"/>
      <c r="C1" s="41"/>
      <c r="D1" s="41"/>
      <c r="E1" s="41"/>
      <c r="F1" s="41"/>
      <c r="G1" s="41"/>
      <c r="H1" s="41"/>
      <c r="I1" s="41"/>
    </row>
    <row r="2" spans="1:11" ht="15.6" x14ac:dyDescent="0.3">
      <c r="A2" s="42" t="str">
        <f>IF(title="&gt; Enter workbook title here","Enter workbook title in Cover sheet",title)</f>
        <v>Fire_S - Consolidated Factor Spreadsheet</v>
      </c>
      <c r="B2" s="43"/>
      <c r="C2" s="43"/>
      <c r="D2" s="43"/>
      <c r="E2" s="43"/>
      <c r="F2" s="43"/>
      <c r="G2" s="43"/>
      <c r="H2" s="43"/>
      <c r="I2" s="43"/>
    </row>
    <row r="3" spans="1:11" ht="15.6" x14ac:dyDescent="0.3">
      <c r="A3" s="44" t="str">
        <f>TABLE_FACTOR_TYPE&amp;" - x-"&amp;TABLE_SERIES_NUMBER</f>
        <v>Scheme Pays AA - x-609</v>
      </c>
      <c r="B3" s="43"/>
      <c r="C3" s="43"/>
      <c r="D3" s="43"/>
      <c r="E3" s="43"/>
      <c r="F3" s="43"/>
      <c r="G3" s="43"/>
      <c r="H3" s="43"/>
      <c r="I3" s="43"/>
    </row>
    <row r="4" spans="1:11" x14ac:dyDescent="0.25">
      <c r="A4" s="45"/>
    </row>
    <row r="6" spans="1:11" x14ac:dyDescent="0.25">
      <c r="A6" s="77" t="s">
        <v>573</v>
      </c>
      <c r="B6" s="79" t="s">
        <v>574</v>
      </c>
      <c r="C6" s="79"/>
      <c r="D6" s="79"/>
      <c r="E6" s="79"/>
      <c r="F6" s="79"/>
      <c r="G6" s="79"/>
      <c r="H6" s="79"/>
      <c r="I6" s="79"/>
      <c r="J6" s="79"/>
      <c r="K6" s="79"/>
    </row>
    <row r="7" spans="1:11" x14ac:dyDescent="0.25">
      <c r="A7" s="78" t="s">
        <v>575</v>
      </c>
      <c r="B7" s="80" t="s">
        <v>82</v>
      </c>
      <c r="C7" s="80"/>
      <c r="D7" s="80"/>
      <c r="E7" s="80"/>
      <c r="F7" s="80"/>
      <c r="G7" s="80"/>
      <c r="H7" s="80"/>
      <c r="I7" s="80"/>
      <c r="J7" s="80"/>
      <c r="K7" s="80"/>
    </row>
    <row r="8" spans="1:11" x14ac:dyDescent="0.25">
      <c r="A8" s="78" t="s">
        <v>285</v>
      </c>
      <c r="B8" s="80">
        <v>2006</v>
      </c>
      <c r="C8" s="80"/>
      <c r="D8" s="80"/>
      <c r="E8" s="80"/>
      <c r="F8" s="80"/>
      <c r="G8" s="80"/>
      <c r="H8" s="80"/>
      <c r="I8" s="80"/>
      <c r="J8" s="80"/>
      <c r="K8" s="80"/>
    </row>
    <row r="9" spans="1:11" x14ac:dyDescent="0.25">
      <c r="A9" s="78" t="s">
        <v>286</v>
      </c>
      <c r="B9" s="80" t="s">
        <v>504</v>
      </c>
      <c r="C9" s="80"/>
      <c r="D9" s="80"/>
      <c r="E9" s="80"/>
      <c r="F9" s="80"/>
      <c r="G9" s="80"/>
      <c r="H9" s="80"/>
      <c r="I9" s="80"/>
      <c r="J9" s="80"/>
      <c r="K9" s="80"/>
    </row>
    <row r="10" spans="1:11" x14ac:dyDescent="0.25">
      <c r="A10" s="78" t="s">
        <v>6</v>
      </c>
      <c r="B10" s="80" t="s">
        <v>527</v>
      </c>
      <c r="C10" s="80"/>
      <c r="D10" s="80"/>
      <c r="E10" s="80"/>
      <c r="F10" s="80"/>
      <c r="G10" s="80"/>
      <c r="H10" s="80"/>
      <c r="I10" s="80"/>
      <c r="J10" s="80"/>
      <c r="K10" s="80"/>
    </row>
    <row r="11" spans="1:11" x14ac:dyDescent="0.25">
      <c r="A11" s="78" t="s">
        <v>287</v>
      </c>
      <c r="B11" s="80" t="s">
        <v>422</v>
      </c>
      <c r="C11" s="80"/>
      <c r="D11" s="80"/>
      <c r="E11" s="80"/>
      <c r="F11" s="80"/>
      <c r="G11" s="80"/>
      <c r="H11" s="80"/>
      <c r="I11" s="80"/>
      <c r="J11" s="80"/>
      <c r="K11" s="80"/>
    </row>
    <row r="12" spans="1:11" x14ac:dyDescent="0.25">
      <c r="A12" s="78" t="s">
        <v>288</v>
      </c>
      <c r="B12" s="80" t="s">
        <v>433</v>
      </c>
      <c r="C12" s="80"/>
      <c r="D12" s="80"/>
      <c r="E12" s="80"/>
      <c r="F12" s="80"/>
      <c r="G12" s="80"/>
      <c r="H12" s="80"/>
      <c r="I12" s="80"/>
      <c r="J12" s="80"/>
      <c r="K12" s="80"/>
    </row>
    <row r="13" spans="1:11" hidden="1" x14ac:dyDescent="0.25">
      <c r="A13" s="78" t="s">
        <v>582</v>
      </c>
      <c r="B13" s="80">
        <v>1</v>
      </c>
      <c r="C13" s="80"/>
      <c r="D13" s="80"/>
      <c r="E13" s="80"/>
      <c r="F13" s="80"/>
      <c r="G13" s="80"/>
      <c r="H13" s="80"/>
      <c r="I13" s="80"/>
      <c r="J13" s="80"/>
      <c r="K13" s="80"/>
    </row>
    <row r="14" spans="1:11" hidden="1" x14ac:dyDescent="0.25">
      <c r="A14" s="78" t="s">
        <v>290</v>
      </c>
      <c r="B14" s="80">
        <v>609</v>
      </c>
      <c r="C14" s="80"/>
      <c r="D14" s="80"/>
      <c r="E14" s="80"/>
      <c r="F14" s="80"/>
      <c r="G14" s="80"/>
      <c r="H14" s="80"/>
      <c r="I14" s="80"/>
      <c r="J14" s="80"/>
      <c r="K14" s="80"/>
    </row>
    <row r="15" spans="1:11" x14ac:dyDescent="0.25">
      <c r="A15" s="78" t="s">
        <v>585</v>
      </c>
      <c r="B15" s="80" t="s">
        <v>528</v>
      </c>
      <c r="C15" s="80"/>
      <c r="D15" s="80"/>
      <c r="E15" s="80"/>
      <c r="F15" s="80"/>
      <c r="G15" s="80"/>
      <c r="H15" s="80"/>
      <c r="I15" s="80"/>
      <c r="J15" s="80"/>
      <c r="K15" s="80"/>
    </row>
    <row r="16" spans="1:11" x14ac:dyDescent="0.25">
      <c r="A16" s="78" t="s">
        <v>292</v>
      </c>
      <c r="B16" s="80" t="s">
        <v>330</v>
      </c>
      <c r="C16" s="80"/>
      <c r="D16" s="80"/>
      <c r="E16" s="80"/>
      <c r="F16" s="80"/>
      <c r="G16" s="80"/>
      <c r="H16" s="80"/>
      <c r="I16" s="80"/>
      <c r="J16" s="80"/>
      <c r="K16" s="80"/>
    </row>
    <row r="17" spans="1:11" ht="39.6" x14ac:dyDescent="0.25">
      <c r="A17" s="78" t="s">
        <v>657</v>
      </c>
      <c r="B17" s="85" t="s">
        <v>525</v>
      </c>
      <c r="C17" s="80"/>
      <c r="D17" s="80"/>
      <c r="E17" s="80"/>
      <c r="F17" s="80"/>
      <c r="G17" s="80"/>
      <c r="H17" s="80"/>
      <c r="I17" s="80"/>
      <c r="J17" s="80"/>
      <c r="K17" s="80"/>
    </row>
    <row r="18" spans="1:11" x14ac:dyDescent="0.25">
      <c r="A18" s="78" t="s">
        <v>589</v>
      </c>
      <c r="B18" s="86">
        <v>45135</v>
      </c>
      <c r="C18" s="80"/>
      <c r="D18" s="80"/>
      <c r="E18" s="80"/>
      <c r="F18" s="80"/>
      <c r="G18" s="80"/>
      <c r="H18" s="80"/>
      <c r="I18" s="80"/>
      <c r="J18" s="80"/>
      <c r="K18" s="80"/>
    </row>
    <row r="19" spans="1:11" x14ac:dyDescent="0.25">
      <c r="A19" s="78" t="s">
        <v>295</v>
      </c>
      <c r="B19" s="86">
        <v>45135</v>
      </c>
      <c r="C19" s="80"/>
      <c r="D19" s="80"/>
      <c r="E19" s="80"/>
      <c r="F19" s="80"/>
      <c r="G19" s="80"/>
      <c r="H19" s="80"/>
      <c r="I19" s="80"/>
      <c r="J19" s="80"/>
      <c r="K19" s="80"/>
    </row>
    <row r="20" spans="1:11" x14ac:dyDescent="0.25">
      <c r="A20" s="78" t="s">
        <v>297</v>
      </c>
      <c r="B20" s="85" t="s">
        <v>310</v>
      </c>
      <c r="C20" s="80"/>
      <c r="D20" s="80"/>
      <c r="E20" s="80"/>
      <c r="F20" s="80"/>
      <c r="G20" s="80"/>
      <c r="H20" s="80"/>
      <c r="I20" s="80"/>
      <c r="J20" s="80"/>
      <c r="K20" s="80"/>
    </row>
    <row r="21" spans="1:11" x14ac:dyDescent="0.25">
      <c r="A21" s="168" t="s">
        <v>658</v>
      </c>
      <c r="B21" s="85" t="s">
        <v>309</v>
      </c>
      <c r="C21" s="80"/>
      <c r="D21" s="80"/>
      <c r="E21" s="80"/>
      <c r="F21" s="80"/>
      <c r="G21" s="80"/>
      <c r="H21" s="80"/>
      <c r="I21" s="80"/>
      <c r="J21" s="80"/>
      <c r="K21" s="80"/>
    </row>
    <row r="23" spans="1:11" x14ac:dyDescent="0.25">
      <c r="B23" s="95" t="str">
        <f>HYPERLINK("#'Factor List'!A1","Back to Factor List")</f>
        <v>Back to Factor List</v>
      </c>
    </row>
    <row r="24" spans="1:11" x14ac:dyDescent="0.25">
      <c r="B24" s="95" t="str">
        <f>HYPERLINK("#'Assumptions'!A1","Assumptions")</f>
        <v>Assumptions</v>
      </c>
    </row>
    <row r="26" spans="1:11" x14ac:dyDescent="0.25">
      <c r="A26" s="91" t="s">
        <v>700</v>
      </c>
      <c r="B26" s="91">
        <v>55</v>
      </c>
      <c r="C26" s="91">
        <v>56</v>
      </c>
      <c r="D26" s="91">
        <v>57</v>
      </c>
      <c r="E26" s="91">
        <v>58</v>
      </c>
      <c r="F26" s="91">
        <v>59</v>
      </c>
      <c r="G26" s="91">
        <v>60</v>
      </c>
      <c r="H26" s="91">
        <v>61</v>
      </c>
      <c r="I26" s="91">
        <v>62</v>
      </c>
      <c r="J26" s="91">
        <v>63</v>
      </c>
      <c r="K26" s="91">
        <v>64</v>
      </c>
    </row>
    <row r="27" spans="1:11" x14ac:dyDescent="0.25">
      <c r="A27" s="92">
        <v>0</v>
      </c>
      <c r="B27" s="94">
        <v>0.60899999999999999</v>
      </c>
      <c r="C27" s="94">
        <v>0.63600000000000001</v>
      </c>
      <c r="D27" s="94">
        <v>0.66500000000000004</v>
      </c>
      <c r="E27" s="94">
        <v>0.69499999999999995</v>
      </c>
      <c r="F27" s="94">
        <v>0.72899999999999998</v>
      </c>
      <c r="G27" s="94">
        <v>0.76500000000000001</v>
      </c>
      <c r="H27" s="94">
        <v>0.80400000000000005</v>
      </c>
      <c r="I27" s="94">
        <v>0.84599999999999997</v>
      </c>
      <c r="J27" s="94">
        <v>0.89300000000000002</v>
      </c>
      <c r="K27" s="94">
        <v>0.94399999999999995</v>
      </c>
    </row>
    <row r="28" spans="1:11" x14ac:dyDescent="0.25">
      <c r="A28" s="92">
        <v>1</v>
      </c>
      <c r="B28" s="94">
        <v>0.61199999999999999</v>
      </c>
      <c r="C28" s="94">
        <v>0.63800000000000001</v>
      </c>
      <c r="D28" s="94">
        <v>0.66700000000000004</v>
      </c>
      <c r="E28" s="94">
        <v>0.69799999999999995</v>
      </c>
      <c r="F28" s="94">
        <v>0.73199999999999998</v>
      </c>
      <c r="G28" s="94">
        <v>0.76800000000000002</v>
      </c>
      <c r="H28" s="94">
        <v>0.80700000000000005</v>
      </c>
      <c r="I28" s="94">
        <v>0.85</v>
      </c>
      <c r="J28" s="94">
        <v>0.89700000000000002</v>
      </c>
      <c r="K28" s="94">
        <v>0.94899999999999995</v>
      </c>
    </row>
    <row r="29" spans="1:11" x14ac:dyDescent="0.25">
      <c r="A29" s="92">
        <v>2</v>
      </c>
      <c r="B29" s="94">
        <v>0.61399999999999999</v>
      </c>
      <c r="C29" s="94">
        <v>0.64100000000000001</v>
      </c>
      <c r="D29" s="94">
        <v>0.67</v>
      </c>
      <c r="E29" s="94">
        <v>0.70099999999999996</v>
      </c>
      <c r="F29" s="94">
        <v>0.73499999999999999</v>
      </c>
      <c r="G29" s="94">
        <v>0.77100000000000002</v>
      </c>
      <c r="H29" s="94">
        <v>0.81100000000000005</v>
      </c>
      <c r="I29" s="94">
        <v>0.85399999999999998</v>
      </c>
      <c r="J29" s="94">
        <v>0.90200000000000002</v>
      </c>
      <c r="K29" s="94">
        <v>0.95299999999999996</v>
      </c>
    </row>
    <row r="30" spans="1:11" x14ac:dyDescent="0.25">
      <c r="A30" s="92">
        <v>3</v>
      </c>
      <c r="B30" s="94">
        <v>0.61599999999999999</v>
      </c>
      <c r="C30" s="94">
        <v>0.64300000000000002</v>
      </c>
      <c r="D30" s="94">
        <v>0.67200000000000004</v>
      </c>
      <c r="E30" s="94">
        <v>0.70399999999999996</v>
      </c>
      <c r="F30" s="94">
        <v>0.73799999999999999</v>
      </c>
      <c r="G30" s="94">
        <v>0.77400000000000002</v>
      </c>
      <c r="H30" s="94">
        <v>0.81499999999999995</v>
      </c>
      <c r="I30" s="94">
        <v>0.85799999999999998</v>
      </c>
      <c r="J30" s="94">
        <v>0.90600000000000003</v>
      </c>
      <c r="K30" s="94">
        <v>0.95799999999999996</v>
      </c>
    </row>
    <row r="31" spans="1:11" x14ac:dyDescent="0.25">
      <c r="A31" s="92">
        <v>4</v>
      </c>
      <c r="B31" s="94">
        <v>0.61799999999999999</v>
      </c>
      <c r="C31" s="94">
        <v>0.64500000000000002</v>
      </c>
      <c r="D31" s="94">
        <v>0.67500000000000004</v>
      </c>
      <c r="E31" s="94">
        <v>0.70599999999999996</v>
      </c>
      <c r="F31" s="94">
        <v>0.74099999999999999</v>
      </c>
      <c r="G31" s="94">
        <v>0.77800000000000002</v>
      </c>
      <c r="H31" s="94">
        <v>0.81799999999999995</v>
      </c>
      <c r="I31" s="94">
        <v>0.86199999999999999</v>
      </c>
      <c r="J31" s="94">
        <v>0.91</v>
      </c>
      <c r="K31" s="94">
        <v>0.96299999999999997</v>
      </c>
    </row>
    <row r="32" spans="1:11" x14ac:dyDescent="0.25">
      <c r="A32" s="92">
        <v>5</v>
      </c>
      <c r="B32" s="94">
        <v>0.62</v>
      </c>
      <c r="C32" s="94">
        <v>0.64800000000000002</v>
      </c>
      <c r="D32" s="94">
        <v>0.67700000000000005</v>
      </c>
      <c r="E32" s="94">
        <v>0.70899999999999996</v>
      </c>
      <c r="F32" s="94">
        <v>0.74399999999999999</v>
      </c>
      <c r="G32" s="94">
        <v>0.78100000000000003</v>
      </c>
      <c r="H32" s="94">
        <v>0.82199999999999995</v>
      </c>
      <c r="I32" s="94">
        <v>0.86599999999999999</v>
      </c>
      <c r="J32" s="94">
        <v>0.91400000000000003</v>
      </c>
      <c r="K32" s="94">
        <v>0.96699999999999997</v>
      </c>
    </row>
    <row r="33" spans="1:11" x14ac:dyDescent="0.25">
      <c r="A33" s="92">
        <v>6</v>
      </c>
      <c r="B33" s="94">
        <v>0.623</v>
      </c>
      <c r="C33" s="94">
        <v>0.65</v>
      </c>
      <c r="D33" s="94">
        <v>0.68</v>
      </c>
      <c r="E33" s="94">
        <v>0.71199999999999997</v>
      </c>
      <c r="F33" s="94">
        <v>0.747</v>
      </c>
      <c r="G33" s="94">
        <v>0.78400000000000003</v>
      </c>
      <c r="H33" s="94">
        <v>0.82499999999999996</v>
      </c>
      <c r="I33" s="94">
        <v>0.87</v>
      </c>
      <c r="J33" s="94">
        <v>0.91800000000000004</v>
      </c>
      <c r="K33" s="94">
        <v>0.97199999999999998</v>
      </c>
    </row>
    <row r="34" spans="1:11" x14ac:dyDescent="0.25">
      <c r="A34" s="92">
        <v>7</v>
      </c>
      <c r="B34" s="94">
        <v>0.625</v>
      </c>
      <c r="C34" s="94">
        <v>0.65300000000000002</v>
      </c>
      <c r="D34" s="94">
        <v>0.68200000000000005</v>
      </c>
      <c r="E34" s="94">
        <v>0.71499999999999997</v>
      </c>
      <c r="F34" s="94">
        <v>0.75</v>
      </c>
      <c r="G34" s="94">
        <v>0.78800000000000003</v>
      </c>
      <c r="H34" s="94">
        <v>0.82899999999999996</v>
      </c>
      <c r="I34" s="94">
        <v>0.874</v>
      </c>
      <c r="J34" s="94">
        <v>0.92300000000000004</v>
      </c>
      <c r="K34" s="94">
        <v>0.97699999999999998</v>
      </c>
    </row>
    <row r="35" spans="1:11" x14ac:dyDescent="0.25">
      <c r="A35" s="92">
        <v>8</v>
      </c>
      <c r="B35" s="94">
        <v>0.627</v>
      </c>
      <c r="C35" s="94">
        <v>0.65500000000000003</v>
      </c>
      <c r="D35" s="94">
        <v>0.68500000000000005</v>
      </c>
      <c r="E35" s="94">
        <v>0.71799999999999997</v>
      </c>
      <c r="F35" s="94">
        <v>0.753</v>
      </c>
      <c r="G35" s="94">
        <v>0.79100000000000004</v>
      </c>
      <c r="H35" s="94">
        <v>0.83199999999999996</v>
      </c>
      <c r="I35" s="94">
        <v>0.877</v>
      </c>
      <c r="J35" s="94">
        <v>0.92700000000000005</v>
      </c>
      <c r="K35" s="94">
        <v>0.98099999999999998</v>
      </c>
    </row>
    <row r="36" spans="1:11" x14ac:dyDescent="0.25">
      <c r="A36" s="92">
        <v>9</v>
      </c>
      <c r="B36" s="94">
        <v>0.629</v>
      </c>
      <c r="C36" s="94">
        <v>0.65700000000000003</v>
      </c>
      <c r="D36" s="94">
        <v>0.68799999999999994</v>
      </c>
      <c r="E36" s="94">
        <v>0.72</v>
      </c>
      <c r="F36" s="94">
        <v>0.75600000000000001</v>
      </c>
      <c r="G36" s="94">
        <v>0.79400000000000004</v>
      </c>
      <c r="H36" s="94">
        <v>0.83599999999999997</v>
      </c>
      <c r="I36" s="94">
        <v>0.88100000000000001</v>
      </c>
      <c r="J36" s="94">
        <v>0.93100000000000005</v>
      </c>
      <c r="K36" s="94">
        <v>0.98599999999999999</v>
      </c>
    </row>
    <row r="37" spans="1:11" x14ac:dyDescent="0.25">
      <c r="A37" s="92">
        <v>10</v>
      </c>
      <c r="B37" s="94">
        <v>0.63100000000000001</v>
      </c>
      <c r="C37" s="94">
        <v>0.66</v>
      </c>
      <c r="D37" s="94">
        <v>0.69</v>
      </c>
      <c r="E37" s="94">
        <v>0.72299999999999998</v>
      </c>
      <c r="F37" s="94">
        <v>0.75900000000000001</v>
      </c>
      <c r="G37" s="94">
        <v>0.79700000000000004</v>
      </c>
      <c r="H37" s="94">
        <v>0.83899999999999997</v>
      </c>
      <c r="I37" s="94">
        <v>0.88500000000000001</v>
      </c>
      <c r="J37" s="94">
        <v>0.93500000000000005</v>
      </c>
      <c r="K37" s="94">
        <v>0.99099999999999999</v>
      </c>
    </row>
    <row r="38" spans="1:11" x14ac:dyDescent="0.25">
      <c r="A38" s="92">
        <v>11</v>
      </c>
      <c r="B38" s="94">
        <v>0.63400000000000001</v>
      </c>
      <c r="C38" s="94">
        <v>0.66200000000000003</v>
      </c>
      <c r="D38" s="94">
        <v>0.69299999999999995</v>
      </c>
      <c r="E38" s="94">
        <v>0.72599999999999998</v>
      </c>
      <c r="F38" s="94">
        <v>0.76200000000000001</v>
      </c>
      <c r="G38" s="94">
        <v>0.80100000000000005</v>
      </c>
      <c r="H38" s="94">
        <v>0.84299999999999997</v>
      </c>
      <c r="I38" s="94">
        <v>0.88900000000000001</v>
      </c>
      <c r="J38" s="94">
        <v>0.94</v>
      </c>
      <c r="K38" s="94">
        <v>0.995</v>
      </c>
    </row>
    <row r="39" spans="1:11" x14ac:dyDescent="0.25">
      <c r="A39"/>
      <c r="B39"/>
    </row>
    <row r="40" spans="1:11" x14ac:dyDescent="0.25">
      <c r="A40"/>
      <c r="B40"/>
    </row>
    <row r="41" spans="1:11" x14ac:dyDescent="0.25">
      <c r="A41"/>
      <c r="B41"/>
    </row>
    <row r="42" spans="1:11" x14ac:dyDescent="0.25">
      <c r="A42"/>
      <c r="B42"/>
    </row>
    <row r="43" spans="1:11" x14ac:dyDescent="0.25">
      <c r="A43"/>
      <c r="B43"/>
    </row>
    <row r="44" spans="1:11" ht="39.6" customHeight="1" x14ac:dyDescent="0.25">
      <c r="A44"/>
      <c r="B44"/>
    </row>
    <row r="45" spans="1:11" x14ac:dyDescent="0.25">
      <c r="A45"/>
      <c r="B45"/>
    </row>
    <row r="46" spans="1:11" ht="27.6" customHeight="1" x14ac:dyDescent="0.25">
      <c r="A46"/>
      <c r="B46"/>
    </row>
    <row r="47" spans="1:11" x14ac:dyDescent="0.25">
      <c r="A47"/>
      <c r="B47"/>
    </row>
    <row r="48" spans="1:11"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SjtIQtzITRRPdvm8/QtlUw22HWJvLdt0WWHmLOOzhlPWfmoLoVaTnU9nTcQp66Xmu/fcb3aMM+pu7NJNnOVBjQ==" saltValue="dlluQvfNoiLrnzkUaIVdqQ==" spinCount="100000" sheet="1" objects="1" scenarios="1"/>
  <conditionalFormatting sqref="A6:A16 A18:A20">
    <cfRule type="expression" dxfId="235" priority="19" stopIfTrue="1">
      <formula>MOD(ROW(),2)=0</formula>
    </cfRule>
    <cfRule type="expression" dxfId="234" priority="20" stopIfTrue="1">
      <formula>MOD(ROW(),2)&lt;&gt;0</formula>
    </cfRule>
  </conditionalFormatting>
  <conditionalFormatting sqref="B6:K16 B26:K38 C17:K21">
    <cfRule type="expression" dxfId="233" priority="21" stopIfTrue="1">
      <formula>MOD(ROW(),2)=0</formula>
    </cfRule>
    <cfRule type="expression" dxfId="232" priority="22" stopIfTrue="1">
      <formula>MOD(ROW(),2)&lt;&gt;0</formula>
    </cfRule>
  </conditionalFormatting>
  <conditionalFormatting sqref="B17:B21">
    <cfRule type="expression" dxfId="231" priority="13" stopIfTrue="1">
      <formula>MOD(ROW(),2)=0</formula>
    </cfRule>
    <cfRule type="expression" dxfId="230" priority="14" stopIfTrue="1">
      <formula>MOD(ROW(),2)&lt;&gt;0</formula>
    </cfRule>
  </conditionalFormatting>
  <conditionalFormatting sqref="A17">
    <cfRule type="expression" dxfId="229" priority="11" stopIfTrue="1">
      <formula>MOD(ROW(),2)=0</formula>
    </cfRule>
    <cfRule type="expression" dxfId="228" priority="12" stopIfTrue="1">
      <formula>MOD(ROW(),2)&lt;&gt;0</formula>
    </cfRule>
  </conditionalFormatting>
  <conditionalFormatting sqref="A26:A38">
    <cfRule type="expression" dxfId="227" priority="7" stopIfTrue="1">
      <formula>MOD(ROW(),2)=0</formula>
    </cfRule>
    <cfRule type="expression" dxfId="226" priority="8" stopIfTrue="1">
      <formula>MOD(ROW(),2)&lt;&gt;0</formula>
    </cfRule>
  </conditionalFormatting>
  <conditionalFormatting sqref="A21">
    <cfRule type="expression" dxfId="225" priority="3" stopIfTrue="1">
      <formula>MOD(ROW(),2)=0</formula>
    </cfRule>
    <cfRule type="expression" dxfId="22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76"/>
  <dimension ref="A1:H65"/>
  <sheetViews>
    <sheetView showGridLines="0" zoomScale="85" zoomScaleNormal="85" workbookViewId="0">
      <selection activeCell="B22" sqref="B22"/>
    </sheetView>
  </sheetViews>
  <sheetFormatPr defaultColWidth="10" defaultRowHeight="13.2" x14ac:dyDescent="0.25"/>
  <cols>
    <col min="1" max="1" width="31.88671875" style="27" customWidth="1"/>
    <col min="2" max="6" width="22.88671875" style="27" customWidth="1"/>
    <col min="7" max="16384" width="10" style="27"/>
  </cols>
  <sheetData>
    <row r="1" spans="1:8" ht="21" x14ac:dyDescent="0.4">
      <c r="A1" s="40" t="s">
        <v>0</v>
      </c>
      <c r="B1" s="41"/>
      <c r="C1" s="41"/>
      <c r="D1" s="41"/>
      <c r="E1" s="41"/>
      <c r="F1" s="41"/>
      <c r="G1" s="41"/>
      <c r="H1" s="41"/>
    </row>
    <row r="2" spans="1:8" ht="15.6" x14ac:dyDescent="0.3">
      <c r="A2" s="42" t="str">
        <f>IF(title="&gt; Enter workbook title here","Enter workbook title in Cover sheet",title)</f>
        <v>Fire_S - Consolidated Factor Spreadsheet</v>
      </c>
      <c r="B2" s="43"/>
      <c r="C2" s="43"/>
      <c r="D2" s="43"/>
      <c r="E2" s="43"/>
      <c r="F2" s="43"/>
      <c r="G2" s="43"/>
      <c r="H2" s="43"/>
    </row>
    <row r="3" spans="1:8" ht="15.6" x14ac:dyDescent="0.3">
      <c r="A3" s="44" t="str">
        <f>TABLE_FACTOR_TYPE&amp;" - x-"&amp;TABLE_SERIES_NUMBER</f>
        <v>Scheme Pays AA - x-610</v>
      </c>
      <c r="B3" s="43"/>
      <c r="C3" s="43"/>
      <c r="D3" s="43"/>
      <c r="E3" s="43"/>
      <c r="F3" s="43"/>
      <c r="G3" s="43"/>
      <c r="H3" s="43"/>
    </row>
    <row r="4" spans="1:8" x14ac:dyDescent="0.25">
      <c r="A4" s="45"/>
    </row>
    <row r="6" spans="1:8" x14ac:dyDescent="0.25">
      <c r="A6" s="77" t="s">
        <v>573</v>
      </c>
      <c r="B6" s="79" t="s">
        <v>574</v>
      </c>
      <c r="C6" s="79"/>
      <c r="D6" s="79"/>
      <c r="E6" s="79"/>
      <c r="F6" s="79"/>
    </row>
    <row r="7" spans="1:8" x14ac:dyDescent="0.25">
      <c r="A7" s="78" t="s">
        <v>575</v>
      </c>
      <c r="B7" s="80" t="s">
        <v>82</v>
      </c>
      <c r="C7" s="80"/>
      <c r="D7" s="80"/>
      <c r="E7" s="80"/>
      <c r="F7" s="80"/>
    </row>
    <row r="8" spans="1:8" x14ac:dyDescent="0.25">
      <c r="A8" s="78" t="s">
        <v>285</v>
      </c>
      <c r="B8" s="80">
        <v>2006</v>
      </c>
      <c r="C8" s="80"/>
      <c r="D8" s="80"/>
      <c r="E8" s="80"/>
      <c r="F8" s="80"/>
    </row>
    <row r="9" spans="1:8" x14ac:dyDescent="0.25">
      <c r="A9" s="78" t="s">
        <v>286</v>
      </c>
      <c r="B9" s="80" t="s">
        <v>504</v>
      </c>
      <c r="C9" s="80"/>
      <c r="D9" s="80"/>
      <c r="E9" s="80"/>
      <c r="F9" s="80"/>
    </row>
    <row r="10" spans="1:8" ht="26.4" x14ac:dyDescent="0.25">
      <c r="A10" s="78" t="s">
        <v>6</v>
      </c>
      <c r="B10" s="80" t="s">
        <v>529</v>
      </c>
      <c r="C10" s="80"/>
      <c r="D10" s="80"/>
      <c r="E10" s="80"/>
      <c r="F10" s="80"/>
    </row>
    <row r="11" spans="1:8" x14ac:dyDescent="0.25">
      <c r="A11" s="78" t="s">
        <v>287</v>
      </c>
      <c r="B11" s="80" t="s">
        <v>422</v>
      </c>
      <c r="C11" s="80"/>
      <c r="D11" s="80"/>
      <c r="E11" s="80"/>
      <c r="F11" s="80"/>
    </row>
    <row r="12" spans="1:8" x14ac:dyDescent="0.25">
      <c r="A12" s="78" t="s">
        <v>288</v>
      </c>
      <c r="B12" s="80" t="s">
        <v>433</v>
      </c>
      <c r="C12" s="80"/>
      <c r="D12" s="80"/>
      <c r="E12" s="80"/>
      <c r="F12" s="80"/>
    </row>
    <row r="13" spans="1:8" hidden="1" x14ac:dyDescent="0.25">
      <c r="A13" s="78" t="s">
        <v>582</v>
      </c>
      <c r="B13" s="80">
        <v>1</v>
      </c>
      <c r="C13" s="80"/>
      <c r="D13" s="80"/>
      <c r="E13" s="80"/>
      <c r="F13" s="80"/>
    </row>
    <row r="14" spans="1:8" hidden="1" x14ac:dyDescent="0.25">
      <c r="A14" s="78" t="s">
        <v>290</v>
      </c>
      <c r="B14" s="80">
        <v>610</v>
      </c>
      <c r="C14" s="80"/>
      <c r="D14" s="80"/>
      <c r="E14" s="80"/>
      <c r="F14" s="80"/>
    </row>
    <row r="15" spans="1:8" x14ac:dyDescent="0.25">
      <c r="A15" s="78" t="s">
        <v>585</v>
      </c>
      <c r="B15" s="80" t="s">
        <v>530</v>
      </c>
      <c r="C15" s="80"/>
      <c r="D15" s="80"/>
      <c r="E15" s="80"/>
      <c r="F15" s="80"/>
    </row>
    <row r="16" spans="1:8" x14ac:dyDescent="0.25">
      <c r="A16" s="78" t="s">
        <v>292</v>
      </c>
      <c r="B16" s="80" t="s">
        <v>531</v>
      </c>
      <c r="C16" s="80"/>
      <c r="D16" s="80"/>
      <c r="E16" s="80"/>
      <c r="F16" s="80"/>
    </row>
    <row r="17" spans="1:6" ht="39.6" x14ac:dyDescent="0.25">
      <c r="A17" s="78" t="s">
        <v>657</v>
      </c>
      <c r="B17" s="85" t="s">
        <v>525</v>
      </c>
      <c r="C17" s="80"/>
      <c r="D17" s="80"/>
      <c r="E17" s="80"/>
      <c r="F17" s="80"/>
    </row>
    <row r="18" spans="1:6" x14ac:dyDescent="0.25">
      <c r="A18" s="78" t="s">
        <v>589</v>
      </c>
      <c r="B18" s="86">
        <v>45135</v>
      </c>
      <c r="C18" s="80"/>
      <c r="D18" s="80"/>
      <c r="E18" s="80"/>
      <c r="F18" s="80"/>
    </row>
    <row r="19" spans="1:6" x14ac:dyDescent="0.25">
      <c r="A19" s="78" t="s">
        <v>295</v>
      </c>
      <c r="B19" s="86">
        <v>45135</v>
      </c>
      <c r="C19" s="80"/>
      <c r="D19" s="80"/>
      <c r="E19" s="80"/>
      <c r="F19" s="80"/>
    </row>
    <row r="20" spans="1:6" x14ac:dyDescent="0.25">
      <c r="A20" s="78" t="s">
        <v>297</v>
      </c>
      <c r="B20" s="85" t="s">
        <v>310</v>
      </c>
      <c r="C20" s="80"/>
      <c r="D20" s="80"/>
      <c r="E20" s="80"/>
      <c r="F20" s="80"/>
    </row>
    <row r="21" spans="1:6" x14ac:dyDescent="0.25">
      <c r="A21" s="168" t="s">
        <v>658</v>
      </c>
      <c r="B21" s="85" t="s">
        <v>309</v>
      </c>
      <c r="C21" s="80"/>
      <c r="D21" s="80"/>
      <c r="E21" s="80"/>
      <c r="F21" s="80"/>
    </row>
    <row r="23" spans="1:6" x14ac:dyDescent="0.25">
      <c r="B23" s="95" t="str">
        <f>HYPERLINK("#'Factor List'!A1","Back to Factor List")</f>
        <v>Back to Factor List</v>
      </c>
    </row>
    <row r="24" spans="1:6" x14ac:dyDescent="0.25">
      <c r="B24" s="95" t="str">
        <f>HYPERLINK("#'Assumptions'!A1","Assumptions")</f>
        <v>Assumptions</v>
      </c>
    </row>
    <row r="26" spans="1:6" x14ac:dyDescent="0.25">
      <c r="A26" s="91" t="s">
        <v>700</v>
      </c>
      <c r="B26" s="91">
        <v>55</v>
      </c>
      <c r="C26" s="91">
        <v>56</v>
      </c>
      <c r="D26" s="91">
        <v>57</v>
      </c>
      <c r="E26" s="91">
        <v>58</v>
      </c>
      <c r="F26" s="91">
        <v>59</v>
      </c>
    </row>
    <row r="27" spans="1:6" x14ac:dyDescent="0.25">
      <c r="A27" s="92">
        <v>0</v>
      </c>
      <c r="B27" s="94">
        <v>0.79400000000000004</v>
      </c>
      <c r="C27" s="94">
        <v>0.82899999999999996</v>
      </c>
      <c r="D27" s="94">
        <v>0.86699999999999999</v>
      </c>
      <c r="E27" s="94">
        <v>0.90800000000000003</v>
      </c>
      <c r="F27" s="94">
        <v>0.95199999999999996</v>
      </c>
    </row>
    <row r="28" spans="1:6" x14ac:dyDescent="0.25">
      <c r="A28" s="92">
        <v>1</v>
      </c>
      <c r="B28" s="94">
        <v>0.79700000000000004</v>
      </c>
      <c r="C28" s="94">
        <v>0.83199999999999996</v>
      </c>
      <c r="D28" s="94">
        <v>0.87</v>
      </c>
      <c r="E28" s="94">
        <v>0.91200000000000003</v>
      </c>
      <c r="F28" s="94">
        <v>0.95599999999999996</v>
      </c>
    </row>
    <row r="29" spans="1:6" x14ac:dyDescent="0.25">
      <c r="A29" s="92">
        <v>2</v>
      </c>
      <c r="B29" s="94">
        <v>0.8</v>
      </c>
      <c r="C29" s="94">
        <v>0.83499999999999996</v>
      </c>
      <c r="D29" s="94">
        <v>0.874</v>
      </c>
      <c r="E29" s="94">
        <v>0.91500000000000004</v>
      </c>
      <c r="F29" s="94">
        <v>0.96</v>
      </c>
    </row>
    <row r="30" spans="1:6" x14ac:dyDescent="0.25">
      <c r="A30" s="92">
        <v>3</v>
      </c>
      <c r="B30" s="94">
        <v>0.80200000000000005</v>
      </c>
      <c r="C30" s="94">
        <v>0.83799999999999997</v>
      </c>
      <c r="D30" s="94">
        <v>0.877</v>
      </c>
      <c r="E30" s="94">
        <v>0.91900000000000004</v>
      </c>
      <c r="F30" s="94">
        <v>0.96399999999999997</v>
      </c>
    </row>
    <row r="31" spans="1:6" x14ac:dyDescent="0.25">
      <c r="A31" s="92">
        <v>4</v>
      </c>
      <c r="B31" s="94">
        <v>0.80500000000000005</v>
      </c>
      <c r="C31" s="94">
        <v>0.84199999999999997</v>
      </c>
      <c r="D31" s="94">
        <v>0.88100000000000001</v>
      </c>
      <c r="E31" s="94">
        <v>0.92300000000000004</v>
      </c>
      <c r="F31" s="94">
        <v>0.96799999999999997</v>
      </c>
    </row>
    <row r="32" spans="1:6" x14ac:dyDescent="0.25">
      <c r="A32" s="92">
        <v>5</v>
      </c>
      <c r="B32" s="94">
        <v>0.80800000000000005</v>
      </c>
      <c r="C32" s="94">
        <v>0.84499999999999997</v>
      </c>
      <c r="D32" s="94">
        <v>0.88400000000000001</v>
      </c>
      <c r="E32" s="94">
        <v>0.92600000000000005</v>
      </c>
      <c r="F32" s="94">
        <v>0.97199999999999998</v>
      </c>
    </row>
    <row r="33" spans="1:6" x14ac:dyDescent="0.25">
      <c r="A33" s="92">
        <v>6</v>
      </c>
      <c r="B33" s="94">
        <v>0.81100000000000005</v>
      </c>
      <c r="C33" s="94">
        <v>0.84799999999999998</v>
      </c>
      <c r="D33" s="94">
        <v>0.88700000000000001</v>
      </c>
      <c r="E33" s="94">
        <v>0.93</v>
      </c>
      <c r="F33" s="94">
        <v>0.97599999999999998</v>
      </c>
    </row>
    <row r="34" spans="1:6" x14ac:dyDescent="0.25">
      <c r="A34" s="92">
        <v>7</v>
      </c>
      <c r="B34" s="94">
        <v>0.81399999999999995</v>
      </c>
      <c r="C34" s="94">
        <v>0.85099999999999998</v>
      </c>
      <c r="D34" s="94">
        <v>0.89100000000000001</v>
      </c>
      <c r="E34" s="94">
        <v>0.93400000000000005</v>
      </c>
      <c r="F34" s="94">
        <v>0.98</v>
      </c>
    </row>
    <row r="35" spans="1:6" x14ac:dyDescent="0.25">
      <c r="A35" s="92">
        <v>8</v>
      </c>
      <c r="B35" s="94">
        <v>0.81699999999999995</v>
      </c>
      <c r="C35" s="94">
        <v>0.85399999999999998</v>
      </c>
      <c r="D35" s="94">
        <v>0.89400000000000002</v>
      </c>
      <c r="E35" s="94">
        <v>0.93700000000000006</v>
      </c>
      <c r="F35" s="94">
        <v>0.98399999999999999</v>
      </c>
    </row>
    <row r="36" spans="1:6" x14ac:dyDescent="0.25">
      <c r="A36" s="92">
        <v>9</v>
      </c>
      <c r="B36" s="94">
        <v>0.82</v>
      </c>
      <c r="C36" s="94">
        <v>0.85699999999999998</v>
      </c>
      <c r="D36" s="94">
        <v>0.89800000000000002</v>
      </c>
      <c r="E36" s="94">
        <v>0.94099999999999995</v>
      </c>
      <c r="F36" s="94">
        <v>0.98799999999999999</v>
      </c>
    </row>
    <row r="37" spans="1:6" x14ac:dyDescent="0.25">
      <c r="A37" s="92">
        <v>10</v>
      </c>
      <c r="B37" s="94">
        <v>0.82299999999999995</v>
      </c>
      <c r="C37" s="94">
        <v>0.86099999999999999</v>
      </c>
      <c r="D37" s="94">
        <v>0.90100000000000002</v>
      </c>
      <c r="E37" s="94">
        <v>0.94499999999999995</v>
      </c>
      <c r="F37" s="94">
        <v>0.99199999999999999</v>
      </c>
    </row>
    <row r="38" spans="1:6" x14ac:dyDescent="0.25">
      <c r="A38" s="92">
        <v>11</v>
      </c>
      <c r="B38" s="94">
        <v>0.82599999999999996</v>
      </c>
      <c r="C38" s="94">
        <v>0.86399999999999999</v>
      </c>
      <c r="D38" s="94">
        <v>0.90400000000000003</v>
      </c>
      <c r="E38" s="94">
        <v>0.94799999999999995</v>
      </c>
      <c r="F38" s="94">
        <v>0.996</v>
      </c>
    </row>
    <row r="39" spans="1:6" x14ac:dyDescent="0.25">
      <c r="A39"/>
      <c r="B39"/>
    </row>
    <row r="40" spans="1:6" x14ac:dyDescent="0.25">
      <c r="A40"/>
      <c r="B40"/>
    </row>
    <row r="41" spans="1:6" x14ac:dyDescent="0.25">
      <c r="A41"/>
      <c r="B41"/>
    </row>
    <row r="42" spans="1:6" x14ac:dyDescent="0.25">
      <c r="A42"/>
      <c r="B42"/>
    </row>
    <row r="43" spans="1:6" x14ac:dyDescent="0.25">
      <c r="A43"/>
      <c r="B43"/>
    </row>
    <row r="44" spans="1:6" ht="39.6" customHeight="1" x14ac:dyDescent="0.25">
      <c r="A44"/>
      <c r="B44"/>
    </row>
    <row r="45" spans="1:6" x14ac:dyDescent="0.25">
      <c r="A45"/>
      <c r="B45"/>
    </row>
    <row r="46" spans="1:6" ht="27.6" customHeight="1" x14ac:dyDescent="0.25">
      <c r="A46"/>
      <c r="B46"/>
    </row>
    <row r="47" spans="1:6" x14ac:dyDescent="0.25">
      <c r="A47"/>
      <c r="B47"/>
    </row>
    <row r="48" spans="1:6"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SJ3lWQ6zzNnqPzabHYz0Njse6Wrzj9a34vVJ61YE3+qVDQDakc6THxRatF3bSyS97KBvw+qfuhtfhLzt2V7ojQ==" saltValue="VMDhRTTRAB2JWJdRHYJaZA==" spinCount="100000" sheet="1" objects="1" scenarios="1"/>
  <conditionalFormatting sqref="A6:A16 A18:A20">
    <cfRule type="expression" dxfId="223" priority="19" stopIfTrue="1">
      <formula>MOD(ROW(),2)=0</formula>
    </cfRule>
    <cfRule type="expression" dxfId="222" priority="20" stopIfTrue="1">
      <formula>MOD(ROW(),2)&lt;&gt;0</formula>
    </cfRule>
  </conditionalFormatting>
  <conditionalFormatting sqref="B6:F16 B26:F38 C17:F21">
    <cfRule type="expression" dxfId="221" priority="21" stopIfTrue="1">
      <formula>MOD(ROW(),2)=0</formula>
    </cfRule>
    <cfRule type="expression" dxfId="220" priority="22" stopIfTrue="1">
      <formula>MOD(ROW(),2)&lt;&gt;0</formula>
    </cfRule>
  </conditionalFormatting>
  <conditionalFormatting sqref="B17:B21">
    <cfRule type="expression" dxfId="219" priority="13" stopIfTrue="1">
      <formula>MOD(ROW(),2)=0</formula>
    </cfRule>
    <cfRule type="expression" dxfId="218" priority="14" stopIfTrue="1">
      <formula>MOD(ROW(),2)&lt;&gt;0</formula>
    </cfRule>
  </conditionalFormatting>
  <conditionalFormatting sqref="A17">
    <cfRule type="expression" dxfId="217" priority="11" stopIfTrue="1">
      <formula>MOD(ROW(),2)=0</formula>
    </cfRule>
    <cfRule type="expression" dxfId="216" priority="12" stopIfTrue="1">
      <formula>MOD(ROW(),2)&lt;&gt;0</formula>
    </cfRule>
  </conditionalFormatting>
  <conditionalFormatting sqref="A26:A38">
    <cfRule type="expression" dxfId="215" priority="7" stopIfTrue="1">
      <formula>MOD(ROW(),2)=0</formula>
    </cfRule>
    <cfRule type="expression" dxfId="214" priority="8" stopIfTrue="1">
      <formula>MOD(ROW(),2)&lt;&gt;0</formula>
    </cfRule>
  </conditionalFormatting>
  <conditionalFormatting sqref="A21">
    <cfRule type="expression" dxfId="213" priority="3" stopIfTrue="1">
      <formula>MOD(ROW(),2)=0</formula>
    </cfRule>
    <cfRule type="expression" dxfId="21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77"/>
  <dimension ref="A1:K65"/>
  <sheetViews>
    <sheetView showGridLines="0" zoomScale="85" zoomScaleNormal="85" workbookViewId="0">
      <selection activeCell="B22" sqref="B22"/>
    </sheetView>
  </sheetViews>
  <sheetFormatPr defaultColWidth="10" defaultRowHeight="13.2" x14ac:dyDescent="0.25"/>
  <cols>
    <col min="1" max="1" width="31.88671875" style="27" customWidth="1"/>
    <col min="2" max="11" width="22.88671875" style="27" customWidth="1"/>
    <col min="12" max="16384" width="10" style="27"/>
  </cols>
  <sheetData>
    <row r="1" spans="1:11" ht="21" x14ac:dyDescent="0.4">
      <c r="A1" s="40" t="s">
        <v>0</v>
      </c>
      <c r="B1" s="41"/>
      <c r="C1" s="41"/>
      <c r="D1" s="41"/>
      <c r="E1" s="41"/>
      <c r="F1" s="41"/>
      <c r="G1" s="41"/>
      <c r="H1" s="41"/>
      <c r="I1" s="41"/>
    </row>
    <row r="2" spans="1:11" ht="15.6" x14ac:dyDescent="0.3">
      <c r="A2" s="42" t="str">
        <f>IF(title="&gt; Enter workbook title here","Enter workbook title in Cover sheet",title)</f>
        <v>Fire_S - Consolidated Factor Spreadsheet</v>
      </c>
      <c r="B2" s="43"/>
      <c r="C2" s="43"/>
      <c r="D2" s="43"/>
      <c r="E2" s="43"/>
      <c r="F2" s="43"/>
      <c r="G2" s="43"/>
      <c r="H2" s="43"/>
      <c r="I2" s="43"/>
    </row>
    <row r="3" spans="1:11" ht="15.6" x14ac:dyDescent="0.3">
      <c r="A3" s="44" t="str">
        <f>TABLE_FACTOR_TYPE&amp;" - x-"&amp;TABLE_SERIES_NUMBER</f>
        <v>Scheme Pays AA - x-611</v>
      </c>
      <c r="B3" s="43"/>
      <c r="C3" s="43"/>
      <c r="D3" s="43"/>
      <c r="E3" s="43"/>
      <c r="F3" s="43"/>
      <c r="G3" s="43"/>
      <c r="H3" s="43"/>
      <c r="I3" s="43"/>
    </row>
    <row r="4" spans="1:11" x14ac:dyDescent="0.25">
      <c r="A4" s="45"/>
    </row>
    <row r="6" spans="1:11" x14ac:dyDescent="0.25">
      <c r="A6" s="77" t="s">
        <v>573</v>
      </c>
      <c r="B6" s="79" t="s">
        <v>574</v>
      </c>
      <c r="C6" s="79"/>
      <c r="D6" s="79"/>
      <c r="E6" s="79"/>
      <c r="F6" s="79"/>
      <c r="G6" s="79"/>
      <c r="H6" s="79"/>
      <c r="I6" s="79"/>
      <c r="J6" s="79"/>
      <c r="K6" s="79"/>
    </row>
    <row r="7" spans="1:11" x14ac:dyDescent="0.25">
      <c r="A7" s="78" t="s">
        <v>575</v>
      </c>
      <c r="B7" s="80" t="s">
        <v>82</v>
      </c>
      <c r="C7" s="80"/>
      <c r="D7" s="80"/>
      <c r="E7" s="80"/>
      <c r="F7" s="80"/>
      <c r="G7" s="80"/>
      <c r="H7" s="80"/>
      <c r="I7" s="80"/>
      <c r="J7" s="80"/>
      <c r="K7" s="80"/>
    </row>
    <row r="8" spans="1:11" x14ac:dyDescent="0.25">
      <c r="A8" s="78" t="s">
        <v>285</v>
      </c>
      <c r="B8" s="80">
        <v>2006</v>
      </c>
      <c r="C8" s="80"/>
      <c r="D8" s="80"/>
      <c r="E8" s="80"/>
      <c r="F8" s="80"/>
      <c r="G8" s="80"/>
      <c r="H8" s="80"/>
      <c r="I8" s="80"/>
      <c r="J8" s="80"/>
      <c r="K8" s="80"/>
    </row>
    <row r="9" spans="1:11" x14ac:dyDescent="0.25">
      <c r="A9" s="78" t="s">
        <v>286</v>
      </c>
      <c r="B9" s="80" t="s">
        <v>504</v>
      </c>
      <c r="C9" s="80"/>
      <c r="D9" s="80"/>
      <c r="E9" s="80"/>
      <c r="F9" s="80"/>
      <c r="G9" s="80"/>
      <c r="H9" s="80"/>
      <c r="I9" s="80"/>
      <c r="J9" s="80"/>
      <c r="K9" s="80"/>
    </row>
    <row r="10" spans="1:11" x14ac:dyDescent="0.25">
      <c r="A10" s="78" t="s">
        <v>6</v>
      </c>
      <c r="B10" s="80" t="s">
        <v>532</v>
      </c>
      <c r="C10" s="80"/>
      <c r="D10" s="80"/>
      <c r="E10" s="80"/>
      <c r="F10" s="80"/>
      <c r="G10" s="80"/>
      <c r="H10" s="80"/>
      <c r="I10" s="80"/>
      <c r="J10" s="80"/>
      <c r="K10" s="80"/>
    </row>
    <row r="11" spans="1:11" x14ac:dyDescent="0.25">
      <c r="A11" s="78" t="s">
        <v>287</v>
      </c>
      <c r="B11" s="80" t="s">
        <v>422</v>
      </c>
      <c r="C11" s="80"/>
      <c r="D11" s="80"/>
      <c r="E11" s="80"/>
      <c r="F11" s="80"/>
      <c r="G11" s="80"/>
      <c r="H11" s="80"/>
      <c r="I11" s="80"/>
      <c r="J11" s="80"/>
      <c r="K11" s="80"/>
    </row>
    <row r="12" spans="1:11" x14ac:dyDescent="0.25">
      <c r="A12" s="78" t="s">
        <v>288</v>
      </c>
      <c r="B12" s="80" t="s">
        <v>433</v>
      </c>
      <c r="C12" s="80"/>
      <c r="D12" s="80"/>
      <c r="E12" s="80"/>
      <c r="F12" s="80"/>
      <c r="G12" s="80"/>
      <c r="H12" s="80"/>
      <c r="I12" s="80"/>
      <c r="J12" s="80"/>
      <c r="K12" s="80"/>
    </row>
    <row r="13" spans="1:11" hidden="1" x14ac:dyDescent="0.25">
      <c r="A13" s="78" t="s">
        <v>582</v>
      </c>
      <c r="B13" s="80">
        <v>1</v>
      </c>
      <c r="C13" s="80"/>
      <c r="D13" s="80"/>
      <c r="E13" s="80"/>
      <c r="F13" s="80"/>
      <c r="G13" s="80"/>
      <c r="H13" s="80"/>
      <c r="I13" s="80"/>
      <c r="J13" s="80"/>
      <c r="K13" s="80"/>
    </row>
    <row r="14" spans="1:11" hidden="1" x14ac:dyDescent="0.25">
      <c r="A14" s="78" t="s">
        <v>290</v>
      </c>
      <c r="B14" s="80">
        <v>611</v>
      </c>
      <c r="C14" s="80"/>
      <c r="D14" s="80"/>
      <c r="E14" s="80"/>
      <c r="F14" s="80"/>
      <c r="G14" s="80"/>
      <c r="H14" s="80"/>
      <c r="I14" s="80"/>
      <c r="J14" s="80"/>
      <c r="K14" s="80"/>
    </row>
    <row r="15" spans="1:11" x14ac:dyDescent="0.25">
      <c r="A15" s="78" t="s">
        <v>585</v>
      </c>
      <c r="B15" s="80" t="s">
        <v>533</v>
      </c>
      <c r="C15" s="80"/>
      <c r="D15" s="80"/>
      <c r="E15" s="80"/>
      <c r="F15" s="80"/>
      <c r="G15" s="80"/>
      <c r="H15" s="80"/>
      <c r="I15" s="80"/>
      <c r="J15" s="80"/>
      <c r="K15" s="80"/>
    </row>
    <row r="16" spans="1:11" x14ac:dyDescent="0.25">
      <c r="A16" s="78" t="s">
        <v>292</v>
      </c>
      <c r="B16" s="80" t="s">
        <v>333</v>
      </c>
      <c r="C16" s="80"/>
      <c r="D16" s="80"/>
      <c r="E16" s="80"/>
      <c r="F16" s="80"/>
      <c r="G16" s="80"/>
      <c r="H16" s="80"/>
      <c r="I16" s="80"/>
      <c r="J16" s="80"/>
      <c r="K16" s="80"/>
    </row>
    <row r="17" spans="1:11" ht="39.6" x14ac:dyDescent="0.25">
      <c r="A17" s="78" t="s">
        <v>657</v>
      </c>
      <c r="B17" s="85" t="s">
        <v>525</v>
      </c>
      <c r="C17" s="80"/>
      <c r="D17" s="80"/>
      <c r="E17" s="80"/>
      <c r="F17" s="80"/>
      <c r="G17" s="80"/>
      <c r="H17" s="80"/>
      <c r="I17" s="80"/>
      <c r="J17" s="80"/>
      <c r="K17" s="80"/>
    </row>
    <row r="18" spans="1:11" x14ac:dyDescent="0.25">
      <c r="A18" s="78" t="s">
        <v>589</v>
      </c>
      <c r="B18" s="86">
        <v>45135</v>
      </c>
      <c r="C18" s="80"/>
      <c r="D18" s="80"/>
      <c r="E18" s="80"/>
      <c r="F18" s="80"/>
      <c r="G18" s="80"/>
      <c r="H18" s="80"/>
      <c r="I18" s="80"/>
      <c r="J18" s="80"/>
      <c r="K18" s="80"/>
    </row>
    <row r="19" spans="1:11" x14ac:dyDescent="0.25">
      <c r="A19" s="78" t="s">
        <v>295</v>
      </c>
      <c r="B19" s="86">
        <v>45135</v>
      </c>
      <c r="C19" s="80"/>
      <c r="D19" s="80"/>
      <c r="E19" s="80"/>
      <c r="F19" s="80"/>
      <c r="G19" s="80"/>
      <c r="H19" s="80"/>
      <c r="I19" s="80"/>
      <c r="J19" s="80"/>
      <c r="K19" s="80"/>
    </row>
    <row r="20" spans="1:11" x14ac:dyDescent="0.25">
      <c r="A20" s="78" t="s">
        <v>297</v>
      </c>
      <c r="B20" s="85" t="s">
        <v>310</v>
      </c>
      <c r="C20" s="80"/>
      <c r="D20" s="80"/>
      <c r="E20" s="80"/>
      <c r="F20" s="80"/>
      <c r="G20" s="80"/>
      <c r="H20" s="80"/>
      <c r="I20" s="80"/>
      <c r="J20" s="80"/>
      <c r="K20" s="80"/>
    </row>
    <row r="21" spans="1:11" x14ac:dyDescent="0.25">
      <c r="A21" s="168" t="s">
        <v>658</v>
      </c>
      <c r="B21" s="85" t="s">
        <v>309</v>
      </c>
      <c r="C21" s="80"/>
      <c r="D21" s="80"/>
      <c r="E21" s="80"/>
      <c r="F21" s="80"/>
      <c r="G21" s="80"/>
      <c r="H21" s="80"/>
      <c r="I21" s="80"/>
      <c r="J21" s="80"/>
      <c r="K21" s="80"/>
    </row>
    <row r="23" spans="1:11" x14ac:dyDescent="0.25">
      <c r="B23" s="95" t="str">
        <f>HYPERLINK("#'Factor List'!A1","Back to Factor List")</f>
        <v>Back to Factor List</v>
      </c>
    </row>
    <row r="24" spans="1:11" x14ac:dyDescent="0.25">
      <c r="B24" s="95" t="str">
        <f>HYPERLINK("#'Assumptions'!A1","Assumptions")</f>
        <v>Assumptions</v>
      </c>
    </row>
    <row r="26" spans="1:11" x14ac:dyDescent="0.25">
      <c r="A26" s="91" t="s">
        <v>700</v>
      </c>
      <c r="B26" s="91">
        <v>65</v>
      </c>
      <c r="C26" s="91">
        <v>66</v>
      </c>
      <c r="D26" s="91">
        <v>67</v>
      </c>
      <c r="E26" s="91">
        <v>68</v>
      </c>
      <c r="F26" s="91">
        <v>69</v>
      </c>
      <c r="G26" s="91">
        <v>70</v>
      </c>
      <c r="H26" s="91">
        <v>71</v>
      </c>
      <c r="I26" s="91">
        <v>72</v>
      </c>
      <c r="J26" s="91">
        <v>73</v>
      </c>
      <c r="K26" s="91">
        <v>74</v>
      </c>
    </row>
    <row r="27" spans="1:11" x14ac:dyDescent="0.25">
      <c r="A27" s="92">
        <v>0</v>
      </c>
      <c r="B27" s="94">
        <v>1</v>
      </c>
      <c r="C27" s="94">
        <v>1.0620000000000001</v>
      </c>
      <c r="D27" s="94">
        <v>1.131</v>
      </c>
      <c r="E27" s="94">
        <v>1.206</v>
      </c>
      <c r="F27" s="94">
        <v>1.29</v>
      </c>
      <c r="G27" s="94">
        <v>1.383</v>
      </c>
      <c r="H27" s="94">
        <v>1.4850000000000001</v>
      </c>
      <c r="I27" s="94">
        <v>1.6</v>
      </c>
      <c r="J27" s="94">
        <v>1.728</v>
      </c>
      <c r="K27" s="94">
        <v>1.87</v>
      </c>
    </row>
    <row r="28" spans="1:11" x14ac:dyDescent="0.25">
      <c r="A28" s="92">
        <v>1</v>
      </c>
      <c r="B28" s="94">
        <v>1.0049999999999999</v>
      </c>
      <c r="C28" s="94">
        <v>1.0680000000000001</v>
      </c>
      <c r="D28" s="94">
        <v>1.137</v>
      </c>
      <c r="E28" s="94">
        <v>1.2130000000000001</v>
      </c>
      <c r="F28" s="94">
        <v>1.298</v>
      </c>
      <c r="G28" s="94">
        <v>1.391</v>
      </c>
      <c r="H28" s="94">
        <v>1.4950000000000001</v>
      </c>
      <c r="I28" s="94">
        <v>1.61</v>
      </c>
      <c r="J28" s="94">
        <v>1.7390000000000001</v>
      </c>
      <c r="K28" s="94">
        <v>1.8839999999999999</v>
      </c>
    </row>
    <row r="29" spans="1:11" x14ac:dyDescent="0.25">
      <c r="A29" s="92">
        <v>2</v>
      </c>
      <c r="B29" s="94">
        <v>1.01</v>
      </c>
      <c r="C29" s="94">
        <v>1.0740000000000001</v>
      </c>
      <c r="D29" s="94">
        <v>1.143</v>
      </c>
      <c r="E29" s="94">
        <v>1.22</v>
      </c>
      <c r="F29" s="94">
        <v>1.306</v>
      </c>
      <c r="G29" s="94">
        <v>1.4</v>
      </c>
      <c r="H29" s="94">
        <v>1.5049999999999999</v>
      </c>
      <c r="I29" s="94">
        <v>1.621</v>
      </c>
      <c r="J29" s="94">
        <v>1.7509999999999999</v>
      </c>
      <c r="K29" s="94">
        <v>1.897</v>
      </c>
    </row>
    <row r="30" spans="1:11" x14ac:dyDescent="0.25">
      <c r="A30" s="92">
        <v>3</v>
      </c>
      <c r="B30" s="94">
        <v>1.016</v>
      </c>
      <c r="C30" s="94">
        <v>1.079</v>
      </c>
      <c r="D30" s="94">
        <v>1.1499999999999999</v>
      </c>
      <c r="E30" s="94">
        <v>1.2270000000000001</v>
      </c>
      <c r="F30" s="94">
        <v>1.3129999999999999</v>
      </c>
      <c r="G30" s="94">
        <v>1.4079999999999999</v>
      </c>
      <c r="H30" s="94">
        <v>1.514</v>
      </c>
      <c r="I30" s="94">
        <v>1.6319999999999999</v>
      </c>
      <c r="J30" s="94">
        <v>1.7629999999999999</v>
      </c>
      <c r="K30" s="94">
        <v>1.911</v>
      </c>
    </row>
    <row r="31" spans="1:11" x14ac:dyDescent="0.25">
      <c r="A31" s="92">
        <v>4</v>
      </c>
      <c r="B31" s="94">
        <v>1.0209999999999999</v>
      </c>
      <c r="C31" s="94">
        <v>1.085</v>
      </c>
      <c r="D31" s="94">
        <v>1.1559999999999999</v>
      </c>
      <c r="E31" s="94">
        <v>1.234</v>
      </c>
      <c r="F31" s="94">
        <v>1.321</v>
      </c>
      <c r="G31" s="94">
        <v>1.417</v>
      </c>
      <c r="H31" s="94">
        <v>1.524</v>
      </c>
      <c r="I31" s="94">
        <v>1.6419999999999999</v>
      </c>
      <c r="J31" s="94">
        <v>1.7749999999999999</v>
      </c>
      <c r="K31" s="94">
        <v>1.9239999999999999</v>
      </c>
    </row>
    <row r="32" spans="1:11" x14ac:dyDescent="0.25">
      <c r="A32" s="92">
        <v>5</v>
      </c>
      <c r="B32" s="94">
        <v>1.026</v>
      </c>
      <c r="C32" s="94">
        <v>1.091</v>
      </c>
      <c r="D32" s="94">
        <v>1.1619999999999999</v>
      </c>
      <c r="E32" s="94">
        <v>1.2410000000000001</v>
      </c>
      <c r="F32" s="94">
        <v>1.329</v>
      </c>
      <c r="G32" s="94">
        <v>1.4259999999999999</v>
      </c>
      <c r="H32" s="94">
        <v>1.5329999999999999</v>
      </c>
      <c r="I32" s="94">
        <v>1.653</v>
      </c>
      <c r="J32" s="94">
        <v>1.7869999999999999</v>
      </c>
      <c r="K32" s="94">
        <v>1.9370000000000001</v>
      </c>
    </row>
    <row r="33" spans="1:11" x14ac:dyDescent="0.25">
      <c r="A33" s="92">
        <v>6</v>
      </c>
      <c r="B33" s="94">
        <v>1.0309999999999999</v>
      </c>
      <c r="C33" s="94">
        <v>1.0960000000000001</v>
      </c>
      <c r="D33" s="94">
        <v>1.169</v>
      </c>
      <c r="E33" s="94">
        <v>1.248</v>
      </c>
      <c r="F33" s="94">
        <v>1.3360000000000001</v>
      </c>
      <c r="G33" s="94">
        <v>1.4339999999999999</v>
      </c>
      <c r="H33" s="94">
        <v>1.5429999999999999</v>
      </c>
      <c r="I33" s="94">
        <v>1.6639999999999999</v>
      </c>
      <c r="J33" s="94">
        <v>1.7989999999999999</v>
      </c>
      <c r="K33" s="94">
        <v>1.9510000000000001</v>
      </c>
    </row>
    <row r="34" spans="1:11" x14ac:dyDescent="0.25">
      <c r="A34" s="92">
        <v>7</v>
      </c>
      <c r="B34" s="94">
        <v>1.036</v>
      </c>
      <c r="C34" s="94">
        <v>1.1020000000000001</v>
      </c>
      <c r="D34" s="94">
        <v>1.175</v>
      </c>
      <c r="E34" s="94">
        <v>1.2549999999999999</v>
      </c>
      <c r="F34" s="94">
        <v>1.3440000000000001</v>
      </c>
      <c r="G34" s="94">
        <v>1.4430000000000001</v>
      </c>
      <c r="H34" s="94">
        <v>1.552</v>
      </c>
      <c r="I34" s="94">
        <v>1.6739999999999999</v>
      </c>
      <c r="J34" s="94">
        <v>1.8109999999999999</v>
      </c>
      <c r="K34" s="94">
        <v>1.964</v>
      </c>
    </row>
    <row r="35" spans="1:11" x14ac:dyDescent="0.25">
      <c r="A35" s="92">
        <v>8</v>
      </c>
      <c r="B35" s="94">
        <v>1.0409999999999999</v>
      </c>
      <c r="C35" s="94">
        <v>1.1080000000000001</v>
      </c>
      <c r="D35" s="94">
        <v>1.181</v>
      </c>
      <c r="E35" s="94">
        <v>1.262</v>
      </c>
      <c r="F35" s="94">
        <v>1.3520000000000001</v>
      </c>
      <c r="G35" s="94">
        <v>1.4510000000000001</v>
      </c>
      <c r="H35" s="94">
        <v>1.5620000000000001</v>
      </c>
      <c r="I35" s="94">
        <v>1.6850000000000001</v>
      </c>
      <c r="J35" s="94">
        <v>1.823</v>
      </c>
      <c r="K35" s="94">
        <v>1.978</v>
      </c>
    </row>
    <row r="36" spans="1:11" x14ac:dyDescent="0.25">
      <c r="A36" s="92">
        <v>9</v>
      </c>
      <c r="B36" s="94">
        <v>1.0469999999999999</v>
      </c>
      <c r="C36" s="94">
        <v>1.1140000000000001</v>
      </c>
      <c r="D36" s="94">
        <v>1.1870000000000001</v>
      </c>
      <c r="E36" s="94">
        <v>1.2689999999999999</v>
      </c>
      <c r="F36" s="94">
        <v>1.36</v>
      </c>
      <c r="G36" s="94">
        <v>1.46</v>
      </c>
      <c r="H36" s="94">
        <v>1.571</v>
      </c>
      <c r="I36" s="94">
        <v>1.696</v>
      </c>
      <c r="J36" s="94">
        <v>1.835</v>
      </c>
      <c r="K36" s="94">
        <v>1.9910000000000001</v>
      </c>
    </row>
    <row r="37" spans="1:11" x14ac:dyDescent="0.25">
      <c r="A37" s="92">
        <v>10</v>
      </c>
      <c r="B37" s="94">
        <v>1.052</v>
      </c>
      <c r="C37" s="94">
        <v>1.119</v>
      </c>
      <c r="D37" s="94">
        <v>1.194</v>
      </c>
      <c r="E37" s="94">
        <v>1.276</v>
      </c>
      <c r="F37" s="94">
        <v>1.367</v>
      </c>
      <c r="G37" s="94">
        <v>1.468</v>
      </c>
      <c r="H37" s="94">
        <v>1.581</v>
      </c>
      <c r="I37" s="94">
        <v>1.706</v>
      </c>
      <c r="J37" s="94">
        <v>1.847</v>
      </c>
      <c r="K37" s="94">
        <v>2.004</v>
      </c>
    </row>
    <row r="38" spans="1:11" x14ac:dyDescent="0.25">
      <c r="A38" s="92">
        <v>11</v>
      </c>
      <c r="B38" s="94">
        <v>1.0569999999999999</v>
      </c>
      <c r="C38" s="94">
        <v>1.125</v>
      </c>
      <c r="D38" s="94">
        <v>1.2</v>
      </c>
      <c r="E38" s="94">
        <v>1.2829999999999999</v>
      </c>
      <c r="F38" s="94">
        <v>1.375</v>
      </c>
      <c r="G38" s="94">
        <v>1.4770000000000001</v>
      </c>
      <c r="H38" s="94">
        <v>1.59</v>
      </c>
      <c r="I38" s="94">
        <v>1.7170000000000001</v>
      </c>
      <c r="J38" s="94">
        <v>1.859</v>
      </c>
      <c r="K38" s="94">
        <v>2.0179999999999998</v>
      </c>
    </row>
    <row r="39" spans="1:11" x14ac:dyDescent="0.25">
      <c r="A39"/>
      <c r="B39"/>
    </row>
    <row r="40" spans="1:11" x14ac:dyDescent="0.25">
      <c r="A40"/>
      <c r="B40"/>
    </row>
    <row r="41" spans="1:11" x14ac:dyDescent="0.25">
      <c r="A41"/>
      <c r="B41"/>
    </row>
    <row r="42" spans="1:11" x14ac:dyDescent="0.25">
      <c r="A42"/>
      <c r="B42"/>
    </row>
    <row r="43" spans="1:11" x14ac:dyDescent="0.25">
      <c r="A43"/>
      <c r="B43"/>
    </row>
    <row r="44" spans="1:11" ht="39.6" customHeight="1" x14ac:dyDescent="0.25">
      <c r="A44"/>
      <c r="B44"/>
    </row>
    <row r="45" spans="1:11" x14ac:dyDescent="0.25">
      <c r="A45"/>
      <c r="B45"/>
    </row>
    <row r="46" spans="1:11" ht="27.6" customHeight="1" x14ac:dyDescent="0.25">
      <c r="A46"/>
      <c r="B46"/>
    </row>
    <row r="47" spans="1:11" x14ac:dyDescent="0.25">
      <c r="A47"/>
      <c r="B47"/>
    </row>
    <row r="48" spans="1:11"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h0FEatgsu1cYTrTsJx3nRRJ57k6DtYQWHx68omFsmh92XqlYl+pZHx0V2R/y2thbVYdIQX/PI5IP/JiAqOFL5w==" saltValue="4HAbADYtTOYJzZV5Hy5LlQ==" spinCount="100000" sheet="1" objects="1" scenarios="1"/>
  <conditionalFormatting sqref="A6:A16 A18:A20">
    <cfRule type="expression" dxfId="211" priority="19" stopIfTrue="1">
      <formula>MOD(ROW(),2)=0</formula>
    </cfRule>
    <cfRule type="expression" dxfId="210" priority="20" stopIfTrue="1">
      <formula>MOD(ROW(),2)&lt;&gt;0</formula>
    </cfRule>
  </conditionalFormatting>
  <conditionalFormatting sqref="B6:K16 B26:K38 C17:K21">
    <cfRule type="expression" dxfId="209" priority="21" stopIfTrue="1">
      <formula>MOD(ROW(),2)=0</formula>
    </cfRule>
    <cfRule type="expression" dxfId="208" priority="22" stopIfTrue="1">
      <formula>MOD(ROW(),2)&lt;&gt;0</formula>
    </cfRule>
  </conditionalFormatting>
  <conditionalFormatting sqref="B17:B21">
    <cfRule type="expression" dxfId="207" priority="13" stopIfTrue="1">
      <formula>MOD(ROW(),2)=0</formula>
    </cfRule>
    <cfRule type="expression" dxfId="206" priority="14" stopIfTrue="1">
      <formula>MOD(ROW(),2)&lt;&gt;0</formula>
    </cfRule>
  </conditionalFormatting>
  <conditionalFormatting sqref="A17">
    <cfRule type="expression" dxfId="205" priority="11" stopIfTrue="1">
      <formula>MOD(ROW(),2)=0</formula>
    </cfRule>
    <cfRule type="expression" dxfId="204" priority="12" stopIfTrue="1">
      <formula>MOD(ROW(),2)&lt;&gt;0</formula>
    </cfRule>
  </conditionalFormatting>
  <conditionalFormatting sqref="A26:A38">
    <cfRule type="expression" dxfId="203" priority="7" stopIfTrue="1">
      <formula>MOD(ROW(),2)=0</formula>
    </cfRule>
    <cfRule type="expression" dxfId="202" priority="8" stopIfTrue="1">
      <formula>MOD(ROW(),2)&lt;&gt;0</formula>
    </cfRule>
  </conditionalFormatting>
  <conditionalFormatting sqref="A21">
    <cfRule type="expression" dxfId="201" priority="3" stopIfTrue="1">
      <formula>MOD(ROW(),2)=0</formula>
    </cfRule>
    <cfRule type="expression" dxfId="20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78"/>
  <dimension ref="A1:K65"/>
  <sheetViews>
    <sheetView showGridLines="0" zoomScale="85" zoomScaleNormal="85" workbookViewId="0">
      <selection activeCell="B22" sqref="B22"/>
    </sheetView>
  </sheetViews>
  <sheetFormatPr defaultColWidth="10" defaultRowHeight="13.2" x14ac:dyDescent="0.25"/>
  <cols>
    <col min="1" max="1" width="31.88671875" style="27" customWidth="1"/>
    <col min="2" max="11" width="22.88671875" style="27" customWidth="1"/>
    <col min="12" max="16384" width="10" style="27"/>
  </cols>
  <sheetData>
    <row r="1" spans="1:11" ht="21" x14ac:dyDescent="0.4">
      <c r="A1" s="40" t="s">
        <v>0</v>
      </c>
      <c r="B1" s="41"/>
      <c r="C1" s="41"/>
      <c r="D1" s="41"/>
      <c r="E1" s="41"/>
      <c r="F1" s="41"/>
      <c r="G1" s="41"/>
      <c r="H1" s="41"/>
      <c r="I1" s="41"/>
    </row>
    <row r="2" spans="1:11" ht="15.6" x14ac:dyDescent="0.3">
      <c r="A2" s="42" t="str">
        <f>IF(title="&gt; Enter workbook title here","Enter workbook title in Cover sheet",title)</f>
        <v>Fire_S - Consolidated Factor Spreadsheet</v>
      </c>
      <c r="B2" s="43"/>
      <c r="C2" s="43"/>
      <c r="D2" s="43"/>
      <c r="E2" s="43"/>
      <c r="F2" s="43"/>
      <c r="G2" s="43"/>
      <c r="H2" s="43"/>
      <c r="I2" s="43"/>
    </row>
    <row r="3" spans="1:11" ht="15.6" x14ac:dyDescent="0.3">
      <c r="A3" s="44" t="str">
        <f>TABLE_FACTOR_TYPE&amp;" - x-"&amp;TABLE_SERIES_NUMBER</f>
        <v>Scheme Pays AA - x-612</v>
      </c>
      <c r="B3" s="43"/>
      <c r="C3" s="43"/>
      <c r="D3" s="43"/>
      <c r="E3" s="43"/>
      <c r="F3" s="43"/>
      <c r="G3" s="43"/>
      <c r="H3" s="43"/>
      <c r="I3" s="43"/>
    </row>
    <row r="4" spans="1:11" x14ac:dyDescent="0.25">
      <c r="A4" s="45"/>
    </row>
    <row r="6" spans="1:11" x14ac:dyDescent="0.25">
      <c r="A6" s="77" t="s">
        <v>573</v>
      </c>
      <c r="B6" s="79" t="s">
        <v>574</v>
      </c>
      <c r="C6" s="79"/>
      <c r="D6" s="79"/>
      <c r="E6" s="79"/>
      <c r="F6" s="79"/>
      <c r="G6" s="79"/>
      <c r="H6" s="79"/>
      <c r="I6" s="79"/>
      <c r="J6" s="79"/>
      <c r="K6" s="79"/>
    </row>
    <row r="7" spans="1:11" x14ac:dyDescent="0.25">
      <c r="A7" s="78" t="s">
        <v>575</v>
      </c>
      <c r="B7" s="80" t="s">
        <v>82</v>
      </c>
      <c r="C7" s="80"/>
      <c r="D7" s="80"/>
      <c r="E7" s="80"/>
      <c r="F7" s="80"/>
      <c r="G7" s="80"/>
      <c r="H7" s="80"/>
      <c r="I7" s="80"/>
      <c r="J7" s="80"/>
      <c r="K7" s="80"/>
    </row>
    <row r="8" spans="1:11" x14ac:dyDescent="0.25">
      <c r="A8" s="78" t="s">
        <v>285</v>
      </c>
      <c r="B8" s="80">
        <v>2006</v>
      </c>
      <c r="C8" s="80"/>
      <c r="D8" s="80"/>
      <c r="E8" s="80"/>
      <c r="F8" s="80"/>
      <c r="G8" s="80"/>
      <c r="H8" s="80"/>
      <c r="I8" s="80"/>
      <c r="J8" s="80"/>
      <c r="K8" s="80"/>
    </row>
    <row r="9" spans="1:11" x14ac:dyDescent="0.25">
      <c r="A9" s="78" t="s">
        <v>286</v>
      </c>
      <c r="B9" s="80" t="s">
        <v>504</v>
      </c>
      <c r="C9" s="80"/>
      <c r="D9" s="80"/>
      <c r="E9" s="80"/>
      <c r="F9" s="80"/>
      <c r="G9" s="80"/>
      <c r="H9" s="80"/>
      <c r="I9" s="80"/>
      <c r="J9" s="80"/>
      <c r="K9" s="80"/>
    </row>
    <row r="10" spans="1:11" x14ac:dyDescent="0.25">
      <c r="A10" s="78" t="s">
        <v>6</v>
      </c>
      <c r="B10" s="80" t="s">
        <v>725</v>
      </c>
      <c r="C10" s="80"/>
      <c r="D10" s="80"/>
      <c r="E10" s="80"/>
      <c r="F10" s="80"/>
      <c r="G10" s="80"/>
      <c r="H10" s="80"/>
      <c r="I10" s="80"/>
      <c r="J10" s="80"/>
      <c r="K10" s="80"/>
    </row>
    <row r="11" spans="1:11" x14ac:dyDescent="0.25">
      <c r="A11" s="78" t="s">
        <v>287</v>
      </c>
      <c r="B11" s="80" t="s">
        <v>422</v>
      </c>
      <c r="C11" s="80"/>
      <c r="D11" s="80"/>
      <c r="E11" s="80"/>
      <c r="F11" s="80"/>
      <c r="G11" s="80"/>
      <c r="H11" s="80"/>
      <c r="I11" s="80"/>
      <c r="J11" s="80"/>
      <c r="K11" s="80"/>
    </row>
    <row r="12" spans="1:11" x14ac:dyDescent="0.25">
      <c r="A12" s="78" t="s">
        <v>288</v>
      </c>
      <c r="B12" s="80" t="s">
        <v>433</v>
      </c>
      <c r="C12" s="80"/>
      <c r="D12" s="80"/>
      <c r="E12" s="80"/>
      <c r="F12" s="80"/>
      <c r="G12" s="80"/>
      <c r="H12" s="80"/>
      <c r="I12" s="80"/>
      <c r="J12" s="80"/>
      <c r="K12" s="80"/>
    </row>
    <row r="13" spans="1:11" hidden="1" x14ac:dyDescent="0.25">
      <c r="A13" s="78" t="s">
        <v>582</v>
      </c>
      <c r="B13" s="80">
        <v>1</v>
      </c>
      <c r="C13" s="80"/>
      <c r="D13" s="80"/>
      <c r="E13" s="80"/>
      <c r="F13" s="80"/>
      <c r="G13" s="80"/>
      <c r="H13" s="80"/>
      <c r="I13" s="80"/>
      <c r="J13" s="80"/>
      <c r="K13" s="80"/>
    </row>
    <row r="14" spans="1:11" hidden="1" x14ac:dyDescent="0.25">
      <c r="A14" s="78" t="s">
        <v>290</v>
      </c>
      <c r="B14" s="80">
        <v>612</v>
      </c>
      <c r="C14" s="80"/>
      <c r="D14" s="80"/>
      <c r="E14" s="80"/>
      <c r="F14" s="80"/>
      <c r="G14" s="80"/>
      <c r="H14" s="80"/>
      <c r="I14" s="80"/>
      <c r="J14" s="80"/>
      <c r="K14" s="80"/>
    </row>
    <row r="15" spans="1:11" x14ac:dyDescent="0.25">
      <c r="A15" s="78" t="s">
        <v>585</v>
      </c>
      <c r="B15" s="80" t="s">
        <v>535</v>
      </c>
      <c r="C15" s="80"/>
      <c r="D15" s="80"/>
      <c r="E15" s="80"/>
      <c r="F15" s="80"/>
      <c r="G15" s="80"/>
      <c r="H15" s="80"/>
      <c r="I15" s="80"/>
      <c r="J15" s="80"/>
      <c r="K15" s="80"/>
    </row>
    <row r="16" spans="1:11" x14ac:dyDescent="0.25">
      <c r="A16" s="78" t="s">
        <v>292</v>
      </c>
      <c r="B16" s="80" t="s">
        <v>536</v>
      </c>
      <c r="C16" s="80"/>
      <c r="D16" s="80"/>
      <c r="E16" s="80"/>
      <c r="F16" s="80"/>
      <c r="G16" s="80"/>
      <c r="H16" s="80"/>
      <c r="I16" s="80"/>
      <c r="J16" s="80"/>
      <c r="K16" s="80"/>
    </row>
    <row r="17" spans="1:11" ht="39.6" x14ac:dyDescent="0.25">
      <c r="A17" s="78" t="s">
        <v>657</v>
      </c>
      <c r="B17" s="85" t="s">
        <v>525</v>
      </c>
      <c r="C17" s="80"/>
      <c r="D17" s="80"/>
      <c r="E17" s="80"/>
      <c r="F17" s="80"/>
      <c r="G17" s="80"/>
      <c r="H17" s="80"/>
      <c r="I17" s="80"/>
      <c r="J17" s="80"/>
      <c r="K17" s="80"/>
    </row>
    <row r="18" spans="1:11" x14ac:dyDescent="0.25">
      <c r="A18" s="78" t="s">
        <v>589</v>
      </c>
      <c r="B18" s="86">
        <v>45135</v>
      </c>
      <c r="C18" s="80"/>
      <c r="D18" s="80"/>
      <c r="E18" s="80"/>
      <c r="F18" s="80"/>
      <c r="G18" s="80"/>
      <c r="H18" s="80"/>
      <c r="I18" s="80"/>
      <c r="J18" s="80"/>
      <c r="K18" s="80"/>
    </row>
    <row r="19" spans="1:11" x14ac:dyDescent="0.25">
      <c r="A19" s="78" t="s">
        <v>295</v>
      </c>
      <c r="B19" s="86">
        <v>45135</v>
      </c>
      <c r="C19" s="80"/>
      <c r="D19" s="80"/>
      <c r="E19" s="80"/>
      <c r="F19" s="80"/>
      <c r="G19" s="80"/>
      <c r="H19" s="80"/>
      <c r="I19" s="80"/>
      <c r="J19" s="80"/>
      <c r="K19" s="80"/>
    </row>
    <row r="20" spans="1:11" x14ac:dyDescent="0.25">
      <c r="A20" s="78" t="s">
        <v>297</v>
      </c>
      <c r="B20" s="85" t="s">
        <v>310</v>
      </c>
      <c r="C20" s="80"/>
      <c r="D20" s="80"/>
      <c r="E20" s="80"/>
      <c r="F20" s="80"/>
      <c r="G20" s="80"/>
      <c r="H20" s="80"/>
      <c r="I20" s="80"/>
      <c r="J20" s="80"/>
      <c r="K20" s="80"/>
    </row>
    <row r="21" spans="1:11" x14ac:dyDescent="0.25">
      <c r="A21" s="168" t="s">
        <v>658</v>
      </c>
      <c r="B21" s="85" t="s">
        <v>309</v>
      </c>
      <c r="C21" s="80"/>
      <c r="D21" s="80"/>
      <c r="E21" s="80"/>
      <c r="F21" s="80"/>
      <c r="G21" s="80"/>
      <c r="H21" s="80"/>
      <c r="I21" s="80"/>
      <c r="J21" s="80"/>
      <c r="K21" s="80"/>
    </row>
    <row r="23" spans="1:11" x14ac:dyDescent="0.25">
      <c r="B23" s="95" t="str">
        <f>HYPERLINK("#'Factor List'!A1","Back to Factor List")</f>
        <v>Back to Factor List</v>
      </c>
    </row>
    <row r="24" spans="1:11" x14ac:dyDescent="0.25">
      <c r="B24" s="95" t="str">
        <f>HYPERLINK("#'Assumptions'!A1","Assumptions")</f>
        <v>Assumptions</v>
      </c>
    </row>
    <row r="26" spans="1:11" x14ac:dyDescent="0.25">
      <c r="A26" s="91" t="s">
        <v>700</v>
      </c>
      <c r="B26" s="91">
        <v>60</v>
      </c>
      <c r="C26" s="91">
        <v>61</v>
      </c>
      <c r="D26" s="91">
        <v>62</v>
      </c>
      <c r="E26" s="91">
        <v>63</v>
      </c>
      <c r="F26" s="91">
        <v>64</v>
      </c>
      <c r="G26" s="91">
        <v>65</v>
      </c>
      <c r="H26" s="91">
        <v>66</v>
      </c>
      <c r="I26" s="91">
        <v>67</v>
      </c>
      <c r="J26" s="91">
        <v>68</v>
      </c>
      <c r="K26" s="91">
        <v>69</v>
      </c>
    </row>
    <row r="27" spans="1:11" x14ac:dyDescent="0.25">
      <c r="A27" s="92">
        <v>0</v>
      </c>
      <c r="B27" s="94">
        <v>1</v>
      </c>
      <c r="C27" s="94">
        <v>1.052</v>
      </c>
      <c r="D27" s="94">
        <v>1.109</v>
      </c>
      <c r="E27" s="94">
        <v>1.171</v>
      </c>
      <c r="F27" s="94">
        <v>1.238</v>
      </c>
      <c r="G27" s="94">
        <v>1.3109999999999999</v>
      </c>
      <c r="H27" s="94">
        <v>1.391</v>
      </c>
      <c r="I27" s="94">
        <v>1.4790000000000001</v>
      </c>
      <c r="J27" s="94">
        <v>1.575</v>
      </c>
      <c r="K27" s="94">
        <v>1.6819999999999999</v>
      </c>
    </row>
    <row r="28" spans="1:11" x14ac:dyDescent="0.25">
      <c r="A28" s="92">
        <v>1</v>
      </c>
      <c r="B28" s="94">
        <v>1.004</v>
      </c>
      <c r="C28" s="94">
        <v>1.0569999999999999</v>
      </c>
      <c r="D28" s="94">
        <v>1.1140000000000001</v>
      </c>
      <c r="E28" s="94">
        <v>1.1759999999999999</v>
      </c>
      <c r="F28" s="94">
        <v>1.244</v>
      </c>
      <c r="G28" s="94">
        <v>1.3180000000000001</v>
      </c>
      <c r="H28" s="94">
        <v>1.399</v>
      </c>
      <c r="I28" s="94">
        <v>1.4870000000000001</v>
      </c>
      <c r="J28" s="94">
        <v>1.5840000000000001</v>
      </c>
      <c r="K28" s="94">
        <v>1.6919999999999999</v>
      </c>
    </row>
    <row r="29" spans="1:11" x14ac:dyDescent="0.25">
      <c r="A29" s="92">
        <v>2</v>
      </c>
      <c r="B29" s="94">
        <v>1.0089999999999999</v>
      </c>
      <c r="C29" s="94">
        <v>1.0620000000000001</v>
      </c>
      <c r="D29" s="94">
        <v>1.119</v>
      </c>
      <c r="E29" s="94">
        <v>1.1819999999999999</v>
      </c>
      <c r="F29" s="94">
        <v>1.25</v>
      </c>
      <c r="G29" s="94">
        <v>1.3240000000000001</v>
      </c>
      <c r="H29" s="94">
        <v>1.4059999999999999</v>
      </c>
      <c r="I29" s="94">
        <v>1.4950000000000001</v>
      </c>
      <c r="J29" s="94">
        <v>1.593</v>
      </c>
      <c r="K29" s="94">
        <v>1.7010000000000001</v>
      </c>
    </row>
    <row r="30" spans="1:11" x14ac:dyDescent="0.25">
      <c r="A30" s="92">
        <v>3</v>
      </c>
      <c r="B30" s="94">
        <v>1.0129999999999999</v>
      </c>
      <c r="C30" s="94">
        <v>1.0660000000000001</v>
      </c>
      <c r="D30" s="94">
        <v>1.1240000000000001</v>
      </c>
      <c r="E30" s="94">
        <v>1.1870000000000001</v>
      </c>
      <c r="F30" s="94">
        <v>1.256</v>
      </c>
      <c r="G30" s="94">
        <v>1.331</v>
      </c>
      <c r="H30" s="94">
        <v>1.413</v>
      </c>
      <c r="I30" s="94">
        <v>1.5029999999999999</v>
      </c>
      <c r="J30" s="94">
        <v>1.6020000000000001</v>
      </c>
      <c r="K30" s="94">
        <v>1.7110000000000001</v>
      </c>
    </row>
    <row r="31" spans="1:11" x14ac:dyDescent="0.25">
      <c r="A31" s="92">
        <v>4</v>
      </c>
      <c r="B31" s="94">
        <v>1.0169999999999999</v>
      </c>
      <c r="C31" s="94">
        <v>1.071</v>
      </c>
      <c r="D31" s="94">
        <v>1.129</v>
      </c>
      <c r="E31" s="94">
        <v>1.1930000000000001</v>
      </c>
      <c r="F31" s="94">
        <v>1.262</v>
      </c>
      <c r="G31" s="94">
        <v>1.3380000000000001</v>
      </c>
      <c r="H31" s="94">
        <v>1.42</v>
      </c>
      <c r="I31" s="94">
        <v>1.5109999999999999</v>
      </c>
      <c r="J31" s="94">
        <v>1.611</v>
      </c>
      <c r="K31" s="94">
        <v>1.7210000000000001</v>
      </c>
    </row>
    <row r="32" spans="1:11" x14ac:dyDescent="0.25">
      <c r="A32" s="92">
        <v>5</v>
      </c>
      <c r="B32" s="94">
        <v>1.022</v>
      </c>
      <c r="C32" s="94">
        <v>1.0760000000000001</v>
      </c>
      <c r="D32" s="94">
        <v>1.135</v>
      </c>
      <c r="E32" s="94">
        <v>1.1990000000000001</v>
      </c>
      <c r="F32" s="94">
        <v>1.268</v>
      </c>
      <c r="G32" s="94">
        <v>1.3440000000000001</v>
      </c>
      <c r="H32" s="94">
        <v>1.4279999999999999</v>
      </c>
      <c r="I32" s="94">
        <v>1.5189999999999999</v>
      </c>
      <c r="J32" s="94">
        <v>1.62</v>
      </c>
      <c r="K32" s="94">
        <v>1.7310000000000001</v>
      </c>
    </row>
    <row r="33" spans="1:11" x14ac:dyDescent="0.25">
      <c r="A33" s="92">
        <v>6</v>
      </c>
      <c r="B33" s="94">
        <v>1.026</v>
      </c>
      <c r="C33" s="94">
        <v>1.081</v>
      </c>
      <c r="D33" s="94">
        <v>1.1399999999999999</v>
      </c>
      <c r="E33" s="94">
        <v>1.204</v>
      </c>
      <c r="F33" s="94">
        <v>1.274</v>
      </c>
      <c r="G33" s="94">
        <v>1.351</v>
      </c>
      <c r="H33" s="94">
        <v>1.4350000000000001</v>
      </c>
      <c r="I33" s="94">
        <v>1.5269999999999999</v>
      </c>
      <c r="J33" s="94">
        <v>1.629</v>
      </c>
      <c r="K33" s="94">
        <v>1.74</v>
      </c>
    </row>
    <row r="34" spans="1:11" x14ac:dyDescent="0.25">
      <c r="A34" s="92">
        <v>7</v>
      </c>
      <c r="B34" s="94">
        <v>1.03</v>
      </c>
      <c r="C34" s="94">
        <v>1.085</v>
      </c>
      <c r="D34" s="94">
        <v>1.145</v>
      </c>
      <c r="E34" s="94">
        <v>1.21</v>
      </c>
      <c r="F34" s="94">
        <v>1.2809999999999999</v>
      </c>
      <c r="G34" s="94">
        <v>1.3580000000000001</v>
      </c>
      <c r="H34" s="94">
        <v>1.4419999999999999</v>
      </c>
      <c r="I34" s="94">
        <v>1.5349999999999999</v>
      </c>
      <c r="J34" s="94">
        <v>1.637</v>
      </c>
      <c r="K34" s="94">
        <v>1.75</v>
      </c>
    </row>
    <row r="35" spans="1:11" x14ac:dyDescent="0.25">
      <c r="A35" s="92">
        <v>8</v>
      </c>
      <c r="B35" s="94">
        <v>1.0349999999999999</v>
      </c>
      <c r="C35" s="94">
        <v>1.0900000000000001</v>
      </c>
      <c r="D35" s="94">
        <v>1.1499999999999999</v>
      </c>
      <c r="E35" s="94">
        <v>1.2150000000000001</v>
      </c>
      <c r="F35" s="94">
        <v>1.2869999999999999</v>
      </c>
      <c r="G35" s="94">
        <v>1.365</v>
      </c>
      <c r="H35" s="94">
        <v>1.45</v>
      </c>
      <c r="I35" s="94">
        <v>1.5429999999999999</v>
      </c>
      <c r="J35" s="94">
        <v>1.6459999999999999</v>
      </c>
      <c r="K35" s="94">
        <v>1.76</v>
      </c>
    </row>
    <row r="36" spans="1:11" x14ac:dyDescent="0.25">
      <c r="A36" s="92">
        <v>9</v>
      </c>
      <c r="B36" s="94">
        <v>1.0389999999999999</v>
      </c>
      <c r="C36" s="94">
        <v>1.095</v>
      </c>
      <c r="D36" s="94">
        <v>1.155</v>
      </c>
      <c r="E36" s="94">
        <v>1.2210000000000001</v>
      </c>
      <c r="F36" s="94">
        <v>1.2929999999999999</v>
      </c>
      <c r="G36" s="94">
        <v>1.371</v>
      </c>
      <c r="H36" s="94">
        <v>1.4570000000000001</v>
      </c>
      <c r="I36" s="94">
        <v>1.5509999999999999</v>
      </c>
      <c r="J36" s="94">
        <v>1.655</v>
      </c>
      <c r="K36" s="94">
        <v>1.77</v>
      </c>
    </row>
    <row r="37" spans="1:11" x14ac:dyDescent="0.25">
      <c r="A37" s="92">
        <v>10</v>
      </c>
      <c r="B37" s="94">
        <v>1.044</v>
      </c>
      <c r="C37" s="94">
        <v>1.099</v>
      </c>
      <c r="D37" s="94">
        <v>1.1599999999999999</v>
      </c>
      <c r="E37" s="94">
        <v>1.2270000000000001</v>
      </c>
      <c r="F37" s="94">
        <v>1.2989999999999999</v>
      </c>
      <c r="G37" s="94">
        <v>1.3779999999999999</v>
      </c>
      <c r="H37" s="94">
        <v>1.464</v>
      </c>
      <c r="I37" s="94">
        <v>1.5589999999999999</v>
      </c>
      <c r="J37" s="94">
        <v>1.6639999999999999</v>
      </c>
      <c r="K37" s="94">
        <v>1.78</v>
      </c>
    </row>
    <row r="38" spans="1:11" x14ac:dyDescent="0.25">
      <c r="A38" s="92">
        <v>11</v>
      </c>
      <c r="B38" s="94">
        <v>1.048</v>
      </c>
      <c r="C38" s="94">
        <v>1.1040000000000001</v>
      </c>
      <c r="D38" s="94">
        <v>1.165</v>
      </c>
      <c r="E38" s="94">
        <v>1.232</v>
      </c>
      <c r="F38" s="94">
        <v>1.3049999999999999</v>
      </c>
      <c r="G38" s="94">
        <v>1.385</v>
      </c>
      <c r="H38" s="94">
        <v>1.472</v>
      </c>
      <c r="I38" s="94">
        <v>1.5669999999999999</v>
      </c>
      <c r="J38" s="94">
        <v>1.673</v>
      </c>
      <c r="K38" s="94">
        <v>1.7889999999999999</v>
      </c>
    </row>
    <row r="39" spans="1:11" x14ac:dyDescent="0.25">
      <c r="A39"/>
      <c r="B39"/>
    </row>
    <row r="40" spans="1:11" x14ac:dyDescent="0.25">
      <c r="A40"/>
      <c r="B40"/>
    </row>
    <row r="41" spans="1:11" x14ac:dyDescent="0.25">
      <c r="A41"/>
      <c r="B41"/>
    </row>
    <row r="42" spans="1:11" x14ac:dyDescent="0.25">
      <c r="A42"/>
      <c r="B42"/>
    </row>
    <row r="43" spans="1:11" x14ac:dyDescent="0.25">
      <c r="A43"/>
      <c r="B43"/>
    </row>
    <row r="44" spans="1:11" ht="39.6" customHeight="1" x14ac:dyDescent="0.25">
      <c r="A44"/>
      <c r="B44"/>
    </row>
    <row r="45" spans="1:11" x14ac:dyDescent="0.25">
      <c r="A45"/>
      <c r="B45"/>
    </row>
    <row r="46" spans="1:11" ht="27.6" customHeight="1" x14ac:dyDescent="0.25">
      <c r="A46"/>
      <c r="B46"/>
    </row>
    <row r="47" spans="1:11" x14ac:dyDescent="0.25">
      <c r="A47"/>
      <c r="B47"/>
    </row>
    <row r="48" spans="1:11"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e+kUWlFdrFC541VnjlDvXo4UlzkYast0RYlThJAH3FIZNJhFvIoUK6nXATNa4W5wiXvFW9oIH7y/vDnc9af7vA==" saltValue="lWd4AEjhN5ChZ+BROClYSA==" spinCount="100000" sheet="1" objects="1" scenarios="1"/>
  <conditionalFormatting sqref="A6:A16 A18:A20">
    <cfRule type="expression" dxfId="199" priority="19" stopIfTrue="1">
      <formula>MOD(ROW(),2)=0</formula>
    </cfRule>
    <cfRule type="expression" dxfId="198" priority="20" stopIfTrue="1">
      <formula>MOD(ROW(),2)&lt;&gt;0</formula>
    </cfRule>
  </conditionalFormatting>
  <conditionalFormatting sqref="B6:K16 B26:K38 C17:K21">
    <cfRule type="expression" dxfId="197" priority="21" stopIfTrue="1">
      <formula>MOD(ROW(),2)=0</formula>
    </cfRule>
    <cfRule type="expression" dxfId="196" priority="22" stopIfTrue="1">
      <formula>MOD(ROW(),2)&lt;&gt;0</formula>
    </cfRule>
  </conditionalFormatting>
  <conditionalFormatting sqref="B17:B21">
    <cfRule type="expression" dxfId="195" priority="13" stopIfTrue="1">
      <formula>MOD(ROW(),2)=0</formula>
    </cfRule>
    <cfRule type="expression" dxfId="194" priority="14" stopIfTrue="1">
      <formula>MOD(ROW(),2)&lt;&gt;0</formula>
    </cfRule>
  </conditionalFormatting>
  <conditionalFormatting sqref="A17">
    <cfRule type="expression" dxfId="193" priority="11" stopIfTrue="1">
      <formula>MOD(ROW(),2)=0</formula>
    </cfRule>
    <cfRule type="expression" dxfId="192" priority="12" stopIfTrue="1">
      <formula>MOD(ROW(),2)&lt;&gt;0</formula>
    </cfRule>
  </conditionalFormatting>
  <conditionalFormatting sqref="A26:A38">
    <cfRule type="expression" dxfId="191" priority="7" stopIfTrue="1">
      <formula>MOD(ROW(),2)=0</formula>
    </cfRule>
    <cfRule type="expression" dxfId="190" priority="8" stopIfTrue="1">
      <formula>MOD(ROW(),2)&lt;&gt;0</formula>
    </cfRule>
  </conditionalFormatting>
  <conditionalFormatting sqref="A21">
    <cfRule type="expression" dxfId="189" priority="3" stopIfTrue="1">
      <formula>MOD(ROW(),2)=0</formula>
    </cfRule>
    <cfRule type="expression" dxfId="18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DC6EB-2510-4CA6-A0C6-69C1344153E7}">
  <sheetPr codeName="Sheet96">
    <tabColor theme="4"/>
  </sheetPr>
  <dimension ref="A1:B793"/>
  <sheetViews>
    <sheetView showGridLines="0" topLeftCell="A12" zoomScale="63" zoomScaleNormal="85" workbookViewId="0">
      <selection activeCell="B50" sqref="B50"/>
    </sheetView>
  </sheetViews>
  <sheetFormatPr defaultColWidth="8.88671875" defaultRowHeight="13.2" x14ac:dyDescent="0.25"/>
  <cols>
    <col min="1" max="1" width="56.109375" style="27" customWidth="1"/>
    <col min="2" max="2" width="84.5546875" style="27" customWidth="1"/>
    <col min="3" max="12" width="15.109375" style="27" customWidth="1"/>
    <col min="13" max="13" width="5.5546875" style="27" customWidth="1"/>
    <col min="14" max="24" width="19.109375" style="27" customWidth="1"/>
    <col min="25" max="25" width="6.44140625" style="27" customWidth="1"/>
    <col min="26" max="26" width="19.109375" style="27" customWidth="1"/>
    <col min="27" max="27" width="18.5546875" style="27" customWidth="1"/>
    <col min="28" max="28" width="25.109375" style="27" customWidth="1"/>
    <col min="29" max="29" width="27" style="27" customWidth="1"/>
    <col min="30" max="30" width="39.44140625" style="27" customWidth="1"/>
    <col min="31" max="31" width="15.44140625" style="27" customWidth="1"/>
    <col min="32" max="32" width="11.44140625" style="27" customWidth="1"/>
    <col min="33" max="33" width="15.44140625" style="27" customWidth="1"/>
    <col min="34" max="34" width="15.109375" style="27" customWidth="1"/>
    <col min="35" max="35" width="20" style="27" customWidth="1"/>
    <col min="36" max="36" width="15.109375" style="27" customWidth="1"/>
    <col min="37" max="37" width="16.88671875" style="27" customWidth="1"/>
    <col min="38" max="38" width="28.88671875" style="27" customWidth="1"/>
    <col min="39" max="39" width="20" style="27" customWidth="1"/>
    <col min="40" max="40" width="20.88671875" style="27" customWidth="1"/>
    <col min="41" max="41" width="48.88671875" style="27" customWidth="1"/>
    <col min="42" max="16384" width="8.88671875" style="27"/>
  </cols>
  <sheetData>
    <row r="1" spans="1:2" ht="21" x14ac:dyDescent="0.4">
      <c r="A1" s="40" t="s">
        <v>0</v>
      </c>
      <c r="B1" s="41"/>
    </row>
    <row r="2" spans="1:2" ht="15.6" x14ac:dyDescent="0.3">
      <c r="A2" s="42" t="str">
        <f>IF(new_title_3="&gt; Enter workbook title here","Enter workbook title in Cover sheet",new_title_3)</f>
        <v>Fire_S - Consolidated Factor Spreadsheet</v>
      </c>
      <c r="B2" s="43"/>
    </row>
    <row r="3" spans="1:2" ht="15.6" x14ac:dyDescent="0.3">
      <c r="A3" s="44" t="s">
        <v>13</v>
      </c>
      <c r="B3" s="43"/>
    </row>
    <row r="4" spans="1:2" x14ac:dyDescent="0.25">
      <c r="A4" s="45"/>
    </row>
    <row r="5" spans="1:2" x14ac:dyDescent="0.25">
      <c r="A5" s="147"/>
      <c r="B5" s="147"/>
    </row>
    <row r="6" spans="1:2" x14ac:dyDescent="0.25">
      <c r="A6" s="148"/>
      <c r="B6" s="147"/>
    </row>
    <row r="8" spans="1:2" ht="15.6" x14ac:dyDescent="0.3">
      <c r="A8" s="149" t="s">
        <v>594</v>
      </c>
      <c r="B8" s="150" t="s">
        <v>309</v>
      </c>
    </row>
    <row r="9" spans="1:2" ht="15.6" x14ac:dyDescent="0.3">
      <c r="A9" s="149"/>
      <c r="B9" s="150"/>
    </row>
    <row r="10" spans="1:2" ht="15.6" x14ac:dyDescent="0.3">
      <c r="A10" s="150" t="s">
        <v>595</v>
      </c>
      <c r="B10" s="151"/>
    </row>
    <row r="11" spans="1:2" ht="15" x14ac:dyDescent="0.25">
      <c r="A11" s="151" t="s">
        <v>596</v>
      </c>
      <c r="B11" s="151">
        <v>3.7339999999999998E-2</v>
      </c>
    </row>
    <row r="12" spans="1:2" ht="15" x14ac:dyDescent="0.25">
      <c r="A12" s="152" t="s">
        <v>597</v>
      </c>
      <c r="B12" s="152">
        <v>0.02</v>
      </c>
    </row>
    <row r="13" spans="1:2" ht="25.5" customHeight="1" x14ac:dyDescent="0.25">
      <c r="A13" s="153" t="s">
        <v>598</v>
      </c>
      <c r="B13" s="152" t="s">
        <v>599</v>
      </c>
    </row>
    <row r="14" spans="1:2" ht="15" x14ac:dyDescent="0.25">
      <c r="A14" s="152" t="s">
        <v>600</v>
      </c>
      <c r="B14" s="152" t="s">
        <v>599</v>
      </c>
    </row>
    <row r="15" spans="1:2" ht="15" x14ac:dyDescent="0.25">
      <c r="A15" s="151" t="s">
        <v>601</v>
      </c>
      <c r="B15" s="152">
        <v>1.4E-2</v>
      </c>
    </row>
    <row r="16" spans="1:2" ht="15" x14ac:dyDescent="0.25">
      <c r="A16" s="152" t="s">
        <v>602</v>
      </c>
      <c r="B16" s="152">
        <v>3.7999999999999999E-2</v>
      </c>
    </row>
    <row r="17" spans="1:2" ht="15" x14ac:dyDescent="0.25">
      <c r="A17" s="152" t="s">
        <v>603</v>
      </c>
      <c r="B17" s="152">
        <v>3.7999999999999999E-2</v>
      </c>
    </row>
    <row r="18" spans="1:2" ht="15" x14ac:dyDescent="0.25">
      <c r="A18" s="152" t="s">
        <v>604</v>
      </c>
      <c r="B18" s="152">
        <v>1.7000000000000001E-2</v>
      </c>
    </row>
    <row r="19" spans="1:2" ht="15" x14ac:dyDescent="0.25">
      <c r="A19" s="151" t="s">
        <v>605</v>
      </c>
      <c r="B19" s="151">
        <v>2.3019999999999999E-2</v>
      </c>
    </row>
    <row r="20" spans="1:2" ht="15" x14ac:dyDescent="0.25">
      <c r="A20" s="152" t="s">
        <v>606</v>
      </c>
      <c r="B20" s="152" t="s">
        <v>607</v>
      </c>
    </row>
    <row r="21" spans="1:2" ht="15" x14ac:dyDescent="0.25">
      <c r="A21" s="152" t="s">
        <v>608</v>
      </c>
      <c r="B21" s="154" t="s">
        <v>609</v>
      </c>
    </row>
    <row r="22" spans="1:2" ht="15" x14ac:dyDescent="0.25">
      <c r="A22" s="152"/>
      <c r="B22" s="154"/>
    </row>
    <row r="23" spans="1:2" ht="15.6" x14ac:dyDescent="0.3">
      <c r="A23" s="150" t="s">
        <v>610</v>
      </c>
      <c r="B23" s="151"/>
    </row>
    <row r="24" spans="1:2" ht="15" x14ac:dyDescent="0.25">
      <c r="A24" s="152" t="s">
        <v>611</v>
      </c>
      <c r="B24" s="152" t="s">
        <v>612</v>
      </c>
    </row>
    <row r="25" spans="1:2" ht="15" x14ac:dyDescent="0.25">
      <c r="A25" s="152" t="s">
        <v>613</v>
      </c>
      <c r="B25" s="152" t="s">
        <v>614</v>
      </c>
    </row>
    <row r="26" spans="1:2" ht="15" x14ac:dyDescent="0.25">
      <c r="A26" s="152" t="s">
        <v>615</v>
      </c>
      <c r="B26" s="152" t="s">
        <v>612</v>
      </c>
    </row>
    <row r="27" spans="1:2" ht="15" x14ac:dyDescent="0.25">
      <c r="A27" s="151" t="s">
        <v>616</v>
      </c>
      <c r="B27" s="152" t="s">
        <v>614</v>
      </c>
    </row>
    <row r="28" spans="1:2" ht="15" x14ac:dyDescent="0.25">
      <c r="A28" s="152" t="s">
        <v>617</v>
      </c>
      <c r="B28" s="152" t="s">
        <v>612</v>
      </c>
    </row>
    <row r="29" spans="1:2" ht="15" x14ac:dyDescent="0.25">
      <c r="A29" s="152" t="s">
        <v>618</v>
      </c>
      <c r="B29" s="152" t="s">
        <v>619</v>
      </c>
    </row>
    <row r="30" spans="1:2" ht="15" x14ac:dyDescent="0.25">
      <c r="A30" s="152" t="s">
        <v>620</v>
      </c>
      <c r="B30" s="152" t="s">
        <v>621</v>
      </c>
    </row>
    <row r="31" spans="1:2" ht="15" x14ac:dyDescent="0.25">
      <c r="A31" s="152" t="s">
        <v>622</v>
      </c>
      <c r="B31" s="167">
        <v>2024</v>
      </c>
    </row>
    <row r="32" spans="1:2" ht="15" x14ac:dyDescent="0.25">
      <c r="A32" s="152" t="s">
        <v>623</v>
      </c>
      <c r="B32" s="152" t="s">
        <v>607</v>
      </c>
    </row>
    <row r="33" spans="1:2" ht="15" x14ac:dyDescent="0.25">
      <c r="A33" s="152"/>
      <c r="B33" s="152"/>
    </row>
    <row r="34" spans="1:2" ht="15.6" x14ac:dyDescent="0.3">
      <c r="A34" s="155" t="s">
        <v>624</v>
      </c>
      <c r="B34" s="152"/>
    </row>
    <row r="35" spans="1:2" ht="15" x14ac:dyDescent="0.25">
      <c r="A35" s="156" t="s">
        <v>625</v>
      </c>
      <c r="B35" s="157">
        <v>0.95</v>
      </c>
    </row>
    <row r="36" spans="1:2" ht="15" x14ac:dyDescent="0.25">
      <c r="A36" s="156" t="s">
        <v>626</v>
      </c>
      <c r="B36" s="156">
        <v>0.05</v>
      </c>
    </row>
    <row r="37" spans="1:2" ht="30" x14ac:dyDescent="0.25">
      <c r="A37" s="151" t="s">
        <v>627</v>
      </c>
      <c r="B37" s="151" t="s">
        <v>628</v>
      </c>
    </row>
    <row r="38" spans="1:2" ht="30" x14ac:dyDescent="0.25">
      <c r="A38" s="152" t="s">
        <v>629</v>
      </c>
      <c r="B38" s="152" t="s">
        <v>630</v>
      </c>
    </row>
    <row r="39" spans="1:2" ht="45" x14ac:dyDescent="0.25">
      <c r="A39" s="154" t="s">
        <v>631</v>
      </c>
      <c r="B39" s="154" t="s">
        <v>632</v>
      </c>
    </row>
    <row r="40" spans="1:2" ht="15" x14ac:dyDescent="0.25">
      <c r="A40" s="154" t="s">
        <v>633</v>
      </c>
      <c r="B40" s="154" t="s">
        <v>607</v>
      </c>
    </row>
    <row r="41" spans="1:2" ht="15" x14ac:dyDescent="0.25">
      <c r="A41" s="158" t="s">
        <v>634</v>
      </c>
      <c r="B41" s="158" t="s">
        <v>607</v>
      </c>
    </row>
    <row r="42" spans="1:2" ht="15" x14ac:dyDescent="0.25">
      <c r="A42" s="154" t="s">
        <v>635</v>
      </c>
      <c r="B42" s="154" t="s">
        <v>607</v>
      </c>
    </row>
    <row r="43" spans="1:2" ht="15" x14ac:dyDescent="0.25">
      <c r="A43" s="154" t="s">
        <v>636</v>
      </c>
      <c r="B43" s="154" t="s">
        <v>637</v>
      </c>
    </row>
    <row r="44" spans="1:2" ht="15" x14ac:dyDescent="0.25">
      <c r="A44" s="154" t="s">
        <v>638</v>
      </c>
      <c r="B44" s="154" t="s">
        <v>639</v>
      </c>
    </row>
    <row r="45" spans="1:2" ht="15" x14ac:dyDescent="0.25">
      <c r="A45" s="158" t="s">
        <v>640</v>
      </c>
      <c r="B45" s="158" t="s">
        <v>607</v>
      </c>
    </row>
    <row r="46" spans="1:2" ht="15" x14ac:dyDescent="0.25">
      <c r="A46" s="154" t="s">
        <v>641</v>
      </c>
      <c r="B46" s="154" t="s">
        <v>639</v>
      </c>
    </row>
    <row r="47" spans="1:2" ht="15" x14ac:dyDescent="0.25">
      <c r="A47" s="154" t="s">
        <v>642</v>
      </c>
      <c r="B47" s="154" t="s">
        <v>607</v>
      </c>
    </row>
    <row r="48" spans="1:2" ht="30" x14ac:dyDescent="0.25">
      <c r="A48" s="154" t="s">
        <v>643</v>
      </c>
      <c r="B48" s="154" t="s">
        <v>644</v>
      </c>
    </row>
    <row r="49" spans="1:2" ht="15" x14ac:dyDescent="0.25">
      <c r="A49" s="158" t="s">
        <v>645</v>
      </c>
      <c r="B49" s="159" t="s">
        <v>646</v>
      </c>
    </row>
    <row r="50" spans="1:2" ht="75" x14ac:dyDescent="0.25">
      <c r="A50" s="152" t="s">
        <v>647</v>
      </c>
      <c r="B50" s="152" t="s">
        <v>648</v>
      </c>
    </row>
    <row r="51" spans="1:2" ht="15" x14ac:dyDescent="0.25">
      <c r="A51" s="152"/>
      <c r="B51" s="152"/>
    </row>
    <row r="52" spans="1:2" ht="15.6" x14ac:dyDescent="0.3">
      <c r="A52" s="155" t="s">
        <v>649</v>
      </c>
      <c r="B52" s="152"/>
    </row>
    <row r="53" spans="1:2" ht="15" x14ac:dyDescent="0.25">
      <c r="A53" s="151" t="s">
        <v>650</v>
      </c>
      <c r="B53" s="152" t="s">
        <v>651</v>
      </c>
    </row>
    <row r="54" spans="1:2" ht="15" x14ac:dyDescent="0.25">
      <c r="A54" s="151" t="s">
        <v>652</v>
      </c>
      <c r="B54" s="152" t="s">
        <v>653</v>
      </c>
    </row>
    <row r="55" spans="1:2" ht="15" x14ac:dyDescent="0.25">
      <c r="A55" s="151" t="s">
        <v>654</v>
      </c>
      <c r="B55" s="152" t="s">
        <v>655</v>
      </c>
    </row>
    <row r="56" spans="1:2" ht="15.6" x14ac:dyDescent="0.3">
      <c r="A56" s="160"/>
      <c r="B56" s="160"/>
    </row>
    <row r="57" spans="1:2" ht="15.6" x14ac:dyDescent="0.3">
      <c r="A57" s="160"/>
      <c r="B57" s="160"/>
    </row>
    <row r="58" spans="1:2" ht="15.6" x14ac:dyDescent="0.3">
      <c r="A58" s="160"/>
      <c r="B58" s="160"/>
    </row>
    <row r="59" spans="1:2" x14ac:dyDescent="0.25">
      <c r="A59" s="161"/>
      <c r="B59" s="161"/>
    </row>
    <row r="60" spans="1:2" x14ac:dyDescent="0.25">
      <c r="A60" s="161"/>
      <c r="B60" s="161"/>
    </row>
    <row r="61" spans="1:2" x14ac:dyDescent="0.25">
      <c r="A61" s="161"/>
      <c r="B61" s="161"/>
    </row>
    <row r="62" spans="1:2" x14ac:dyDescent="0.25">
      <c r="A62" s="161"/>
      <c r="B62" s="161"/>
    </row>
    <row r="63" spans="1:2" x14ac:dyDescent="0.25">
      <c r="A63" s="161"/>
      <c r="B63" s="161"/>
    </row>
    <row r="64" spans="1:2" x14ac:dyDescent="0.25">
      <c r="A64" s="161"/>
      <c r="B64" s="161"/>
    </row>
    <row r="65" spans="1:2" x14ac:dyDescent="0.25">
      <c r="A65" s="161"/>
      <c r="B65" s="161"/>
    </row>
    <row r="66" spans="1:2" x14ac:dyDescent="0.25">
      <c r="A66" s="147"/>
      <c r="B66" s="147"/>
    </row>
    <row r="67" spans="1:2" x14ac:dyDescent="0.25">
      <c r="A67" s="147"/>
      <c r="B67" s="147"/>
    </row>
    <row r="68" spans="1:2" x14ac:dyDescent="0.25">
      <c r="A68" s="147"/>
      <c r="B68" s="147"/>
    </row>
    <row r="69" spans="1:2" x14ac:dyDescent="0.25">
      <c r="A69" s="147"/>
      <c r="B69" s="147"/>
    </row>
    <row r="70" spans="1:2" x14ac:dyDescent="0.25">
      <c r="A70" s="147"/>
      <c r="B70" s="147"/>
    </row>
    <row r="71" spans="1:2" x14ac:dyDescent="0.25">
      <c r="A71" s="147"/>
      <c r="B71" s="147"/>
    </row>
    <row r="72" spans="1:2" x14ac:dyDescent="0.25">
      <c r="A72" s="147"/>
      <c r="B72" s="147"/>
    </row>
    <row r="73" spans="1:2" x14ac:dyDescent="0.25">
      <c r="A73" s="147"/>
      <c r="B73" s="147"/>
    </row>
    <row r="74" spans="1:2" x14ac:dyDescent="0.25">
      <c r="A74" s="147"/>
      <c r="B74" s="147"/>
    </row>
    <row r="75" spans="1:2" x14ac:dyDescent="0.25">
      <c r="A75" s="147"/>
      <c r="B75" s="147"/>
    </row>
    <row r="76" spans="1:2" x14ac:dyDescent="0.25">
      <c r="A76" s="147"/>
      <c r="B76" s="147"/>
    </row>
    <row r="77" spans="1:2" x14ac:dyDescent="0.25">
      <c r="A77" s="147"/>
      <c r="B77" s="147"/>
    </row>
    <row r="78" spans="1:2" x14ac:dyDescent="0.25">
      <c r="A78" s="147"/>
      <c r="B78" s="147"/>
    </row>
    <row r="79" spans="1:2" x14ac:dyDescent="0.25">
      <c r="A79" s="147"/>
      <c r="B79" s="147"/>
    </row>
    <row r="80" spans="1:2" x14ac:dyDescent="0.25">
      <c r="A80" s="147"/>
      <c r="B80" s="147"/>
    </row>
    <row r="81" spans="1:2" x14ac:dyDescent="0.25">
      <c r="A81" s="147"/>
      <c r="B81" s="147"/>
    </row>
    <row r="82" spans="1:2" x14ac:dyDescent="0.25">
      <c r="A82" s="147"/>
      <c r="B82" s="147"/>
    </row>
    <row r="83" spans="1:2" x14ac:dyDescent="0.25">
      <c r="A83" s="147"/>
      <c r="B83" s="147"/>
    </row>
    <row r="84" spans="1:2" x14ac:dyDescent="0.25">
      <c r="A84" s="147"/>
      <c r="B84" s="147"/>
    </row>
    <row r="85" spans="1:2" x14ac:dyDescent="0.25">
      <c r="A85" s="147"/>
      <c r="B85" s="147"/>
    </row>
    <row r="86" spans="1:2" x14ac:dyDescent="0.25">
      <c r="A86" s="147"/>
      <c r="B86" s="147"/>
    </row>
    <row r="87" spans="1:2" x14ac:dyDescent="0.25">
      <c r="A87" s="147"/>
      <c r="B87" s="147"/>
    </row>
    <row r="88" spans="1:2" x14ac:dyDescent="0.25">
      <c r="A88" s="147"/>
      <c r="B88" s="147"/>
    </row>
    <row r="89" spans="1:2" x14ac:dyDescent="0.25">
      <c r="A89" s="147"/>
      <c r="B89" s="147"/>
    </row>
    <row r="90" spans="1:2" x14ac:dyDescent="0.25">
      <c r="A90" s="147"/>
      <c r="B90" s="147"/>
    </row>
    <row r="91" spans="1:2" x14ac:dyDescent="0.25">
      <c r="A91" s="147"/>
      <c r="B91" s="147"/>
    </row>
    <row r="92" spans="1:2" x14ac:dyDescent="0.25">
      <c r="A92" s="147"/>
      <c r="B92" s="147"/>
    </row>
    <row r="93" spans="1:2" x14ac:dyDescent="0.25">
      <c r="A93" s="147"/>
      <c r="B93" s="147"/>
    </row>
    <row r="94" spans="1:2" x14ac:dyDescent="0.25">
      <c r="A94" s="147"/>
      <c r="B94" s="147"/>
    </row>
    <row r="95" spans="1:2" x14ac:dyDescent="0.25">
      <c r="A95" s="147"/>
      <c r="B95" s="147"/>
    </row>
    <row r="96" spans="1:2" x14ac:dyDescent="0.25">
      <c r="A96" s="147"/>
      <c r="B96" s="147"/>
    </row>
    <row r="97" spans="1:2" x14ac:dyDescent="0.25">
      <c r="A97" s="147"/>
      <c r="B97" s="147"/>
    </row>
    <row r="98" spans="1:2" x14ac:dyDescent="0.25">
      <c r="A98" s="147"/>
      <c r="B98" s="147"/>
    </row>
    <row r="99" spans="1:2" x14ac:dyDescent="0.25">
      <c r="A99" s="147"/>
      <c r="B99" s="147"/>
    </row>
    <row r="100" spans="1:2" x14ac:dyDescent="0.25">
      <c r="A100" s="147"/>
      <c r="B100" s="147"/>
    </row>
    <row r="101" spans="1:2" x14ac:dyDescent="0.25">
      <c r="A101" s="147"/>
      <c r="B101" s="147"/>
    </row>
    <row r="102" spans="1:2" x14ac:dyDescent="0.25">
      <c r="A102" s="147"/>
      <c r="B102" s="147"/>
    </row>
    <row r="103" spans="1:2" x14ac:dyDescent="0.25">
      <c r="A103" s="147"/>
      <c r="B103" s="147"/>
    </row>
    <row r="104" spans="1:2" x14ac:dyDescent="0.25">
      <c r="A104" s="147"/>
      <c r="B104" s="147"/>
    </row>
    <row r="105" spans="1:2" x14ac:dyDescent="0.25">
      <c r="A105" s="147"/>
      <c r="B105" s="147"/>
    </row>
    <row r="106" spans="1:2" x14ac:dyDescent="0.25">
      <c r="A106" s="147"/>
      <c r="B106" s="147"/>
    </row>
    <row r="107" spans="1:2" x14ac:dyDescent="0.25">
      <c r="A107" s="147"/>
      <c r="B107" s="147"/>
    </row>
    <row r="108" spans="1:2" x14ac:dyDescent="0.25">
      <c r="A108" s="147"/>
      <c r="B108" s="147"/>
    </row>
    <row r="109" spans="1:2" x14ac:dyDescent="0.25">
      <c r="A109" s="147"/>
      <c r="B109" s="147"/>
    </row>
    <row r="110" spans="1:2" x14ac:dyDescent="0.25">
      <c r="A110" s="147"/>
      <c r="B110" s="147"/>
    </row>
    <row r="111" spans="1:2" x14ac:dyDescent="0.25">
      <c r="A111" s="147"/>
      <c r="B111" s="147"/>
    </row>
    <row r="112" spans="1:2" x14ac:dyDescent="0.25">
      <c r="A112" s="147"/>
      <c r="B112" s="147"/>
    </row>
    <row r="113" spans="1:2" x14ac:dyDescent="0.25">
      <c r="A113" s="147"/>
      <c r="B113" s="147"/>
    </row>
    <row r="114" spans="1:2" x14ac:dyDescent="0.25">
      <c r="A114" s="147"/>
      <c r="B114" s="147"/>
    </row>
    <row r="115" spans="1:2" x14ac:dyDescent="0.25">
      <c r="A115" s="147"/>
      <c r="B115" s="147"/>
    </row>
    <row r="116" spans="1:2" x14ac:dyDescent="0.25">
      <c r="A116" s="147"/>
      <c r="B116" s="147"/>
    </row>
    <row r="117" spans="1:2" x14ac:dyDescent="0.25">
      <c r="A117" s="147"/>
      <c r="B117" s="147"/>
    </row>
    <row r="118" spans="1:2" x14ac:dyDescent="0.25">
      <c r="A118" s="147"/>
      <c r="B118" s="147"/>
    </row>
    <row r="119" spans="1:2" x14ac:dyDescent="0.25">
      <c r="A119" s="147"/>
      <c r="B119" s="147"/>
    </row>
    <row r="120" spans="1:2" x14ac:dyDescent="0.25">
      <c r="A120" s="147"/>
      <c r="B120" s="147"/>
    </row>
    <row r="121" spans="1:2" x14ac:dyDescent="0.25">
      <c r="A121" s="147"/>
      <c r="B121" s="147"/>
    </row>
    <row r="122" spans="1:2" x14ac:dyDescent="0.25">
      <c r="A122" s="147"/>
      <c r="B122" s="147"/>
    </row>
    <row r="123" spans="1:2" x14ac:dyDescent="0.25">
      <c r="A123" s="147"/>
      <c r="B123" s="147"/>
    </row>
    <row r="124" spans="1:2" x14ac:dyDescent="0.25">
      <c r="A124" s="147"/>
      <c r="B124" s="147"/>
    </row>
    <row r="125" spans="1:2" x14ac:dyDescent="0.25">
      <c r="A125" s="147"/>
      <c r="B125" s="147"/>
    </row>
    <row r="126" spans="1:2" x14ac:dyDescent="0.25">
      <c r="A126" s="147"/>
      <c r="B126" s="147"/>
    </row>
    <row r="127" spans="1:2" x14ac:dyDescent="0.25">
      <c r="A127" s="147"/>
      <c r="B127" s="147"/>
    </row>
    <row r="128" spans="1:2" x14ac:dyDescent="0.25">
      <c r="A128" s="147"/>
      <c r="B128" s="147"/>
    </row>
    <row r="129" spans="1:2" x14ac:dyDescent="0.25">
      <c r="A129" s="147"/>
      <c r="B129" s="147"/>
    </row>
    <row r="130" spans="1:2" x14ac:dyDescent="0.25">
      <c r="A130" s="147"/>
      <c r="B130" s="147"/>
    </row>
    <row r="131" spans="1:2" x14ac:dyDescent="0.25">
      <c r="A131" s="147"/>
      <c r="B131" s="147"/>
    </row>
    <row r="132" spans="1:2" x14ac:dyDescent="0.25">
      <c r="A132" s="147"/>
      <c r="B132" s="147"/>
    </row>
    <row r="133" spans="1:2" x14ac:dyDescent="0.25">
      <c r="A133" s="147"/>
      <c r="B133" s="147"/>
    </row>
    <row r="134" spans="1:2" x14ac:dyDescent="0.25">
      <c r="A134" s="147"/>
      <c r="B134" s="147"/>
    </row>
    <row r="135" spans="1:2" x14ac:dyDescent="0.25">
      <c r="A135" s="147"/>
      <c r="B135" s="147"/>
    </row>
    <row r="136" spans="1:2" x14ac:dyDescent="0.25">
      <c r="A136" s="147"/>
      <c r="B136" s="147"/>
    </row>
    <row r="137" spans="1:2" x14ac:dyDescent="0.25">
      <c r="A137" s="147"/>
      <c r="B137" s="147"/>
    </row>
    <row r="138" spans="1:2" x14ac:dyDescent="0.25">
      <c r="A138" s="147"/>
      <c r="B138" s="147"/>
    </row>
    <row r="139" spans="1:2" x14ac:dyDescent="0.25">
      <c r="A139" s="147"/>
      <c r="B139" s="147"/>
    </row>
    <row r="140" spans="1:2" x14ac:dyDescent="0.25">
      <c r="A140" s="147"/>
      <c r="B140" s="147"/>
    </row>
    <row r="141" spans="1:2" x14ac:dyDescent="0.25">
      <c r="A141" s="147"/>
      <c r="B141" s="147"/>
    </row>
    <row r="142" spans="1:2" x14ac:dyDescent="0.25">
      <c r="A142" s="147"/>
      <c r="B142" s="147"/>
    </row>
    <row r="143" spans="1:2" x14ac:dyDescent="0.25">
      <c r="A143" s="147"/>
      <c r="B143" s="147"/>
    </row>
    <row r="144" spans="1:2" x14ac:dyDescent="0.25">
      <c r="A144" s="147"/>
      <c r="B144" s="147"/>
    </row>
    <row r="145" spans="1:2" x14ac:dyDescent="0.25">
      <c r="A145" s="147"/>
      <c r="B145" s="147"/>
    </row>
    <row r="146" spans="1:2" x14ac:dyDescent="0.25">
      <c r="A146" s="147"/>
      <c r="B146" s="147"/>
    </row>
    <row r="147" spans="1:2" x14ac:dyDescent="0.25">
      <c r="A147" s="147"/>
      <c r="B147" s="147"/>
    </row>
    <row r="148" spans="1:2" x14ac:dyDescent="0.25">
      <c r="A148" s="147"/>
      <c r="B148" s="147"/>
    </row>
    <row r="149" spans="1:2" x14ac:dyDescent="0.25">
      <c r="A149" s="147"/>
      <c r="B149" s="147"/>
    </row>
    <row r="150" spans="1:2" x14ac:dyDescent="0.25">
      <c r="A150" s="147"/>
      <c r="B150" s="147"/>
    </row>
    <row r="151" spans="1:2" x14ac:dyDescent="0.25">
      <c r="A151" s="147"/>
      <c r="B151" s="147"/>
    </row>
    <row r="152" spans="1:2" x14ac:dyDescent="0.25">
      <c r="A152" s="147"/>
      <c r="B152" s="147"/>
    </row>
    <row r="153" spans="1:2" x14ac:dyDescent="0.25">
      <c r="A153" s="147"/>
      <c r="B153" s="147"/>
    </row>
    <row r="154" spans="1:2" x14ac:dyDescent="0.25">
      <c r="A154" s="147"/>
      <c r="B154" s="147"/>
    </row>
    <row r="155" spans="1:2" x14ac:dyDescent="0.25">
      <c r="A155" s="147"/>
      <c r="B155" s="147"/>
    </row>
    <row r="156" spans="1:2" x14ac:dyDescent="0.25">
      <c r="A156" s="147"/>
      <c r="B156" s="147"/>
    </row>
    <row r="157" spans="1:2" x14ac:dyDescent="0.25">
      <c r="A157" s="147"/>
      <c r="B157" s="147"/>
    </row>
    <row r="158" spans="1:2" x14ac:dyDescent="0.25">
      <c r="A158" s="147"/>
      <c r="B158" s="147"/>
    </row>
    <row r="159" spans="1:2" x14ac:dyDescent="0.25">
      <c r="A159" s="147"/>
      <c r="B159" s="147"/>
    </row>
    <row r="160" spans="1:2" x14ac:dyDescent="0.25">
      <c r="A160" s="147"/>
      <c r="B160" s="147"/>
    </row>
    <row r="161" spans="1:2" x14ac:dyDescent="0.25">
      <c r="A161" s="147"/>
      <c r="B161" s="147"/>
    </row>
    <row r="162" spans="1:2" x14ac:dyDescent="0.25">
      <c r="A162" s="147"/>
      <c r="B162" s="147"/>
    </row>
    <row r="163" spans="1:2" x14ac:dyDescent="0.25">
      <c r="A163" s="147"/>
      <c r="B163" s="147"/>
    </row>
    <row r="164" spans="1:2" x14ac:dyDescent="0.25">
      <c r="A164" s="147"/>
      <c r="B164" s="147"/>
    </row>
    <row r="165" spans="1:2" x14ac:dyDescent="0.25">
      <c r="A165" s="147"/>
      <c r="B165" s="147"/>
    </row>
    <row r="166" spans="1:2" x14ac:dyDescent="0.25">
      <c r="A166" s="147"/>
      <c r="B166" s="147"/>
    </row>
    <row r="167" spans="1:2" x14ac:dyDescent="0.25">
      <c r="A167" s="147"/>
      <c r="B167" s="147"/>
    </row>
    <row r="168" spans="1:2" x14ac:dyDescent="0.25">
      <c r="A168" s="147"/>
      <c r="B168" s="147"/>
    </row>
    <row r="169" spans="1:2" x14ac:dyDescent="0.25">
      <c r="A169" s="147"/>
      <c r="B169" s="147"/>
    </row>
    <row r="170" spans="1:2" x14ac:dyDescent="0.25">
      <c r="A170" s="147"/>
      <c r="B170" s="147"/>
    </row>
    <row r="171" spans="1:2" x14ac:dyDescent="0.25">
      <c r="A171" s="147"/>
      <c r="B171" s="147"/>
    </row>
    <row r="172" spans="1:2" x14ac:dyDescent="0.25">
      <c r="A172" s="147"/>
      <c r="B172" s="147"/>
    </row>
    <row r="173" spans="1:2" x14ac:dyDescent="0.25">
      <c r="A173" s="147"/>
      <c r="B173" s="147"/>
    </row>
    <row r="174" spans="1:2" x14ac:dyDescent="0.25">
      <c r="A174" s="147"/>
      <c r="B174" s="147"/>
    </row>
    <row r="175" spans="1:2" x14ac:dyDescent="0.25">
      <c r="A175" s="147"/>
      <c r="B175" s="147"/>
    </row>
    <row r="176" spans="1:2" x14ac:dyDescent="0.25">
      <c r="A176" s="147"/>
      <c r="B176" s="147"/>
    </row>
    <row r="177" spans="1:2" x14ac:dyDescent="0.25">
      <c r="A177" s="147"/>
      <c r="B177" s="147"/>
    </row>
    <row r="178" spans="1:2" x14ac:dyDescent="0.25">
      <c r="A178" s="147"/>
      <c r="B178" s="147"/>
    </row>
    <row r="179" spans="1:2" x14ac:dyDescent="0.25">
      <c r="A179" s="147"/>
      <c r="B179" s="147"/>
    </row>
    <row r="180" spans="1:2" x14ac:dyDescent="0.25">
      <c r="A180" s="147"/>
      <c r="B180" s="147"/>
    </row>
    <row r="181" spans="1:2" x14ac:dyDescent="0.25">
      <c r="A181" s="147"/>
      <c r="B181" s="147"/>
    </row>
    <row r="182" spans="1:2" x14ac:dyDescent="0.25">
      <c r="A182" s="147"/>
      <c r="B182" s="147"/>
    </row>
    <row r="183" spans="1:2" x14ac:dyDescent="0.25">
      <c r="A183" s="147"/>
      <c r="B183" s="147"/>
    </row>
    <row r="184" spans="1:2" x14ac:dyDescent="0.25">
      <c r="A184" s="147"/>
      <c r="B184" s="147"/>
    </row>
    <row r="185" spans="1:2" x14ac:dyDescent="0.25">
      <c r="A185" s="147"/>
      <c r="B185" s="147"/>
    </row>
    <row r="186" spans="1:2" x14ac:dyDescent="0.25">
      <c r="A186" s="147"/>
      <c r="B186" s="147"/>
    </row>
    <row r="187" spans="1:2" x14ac:dyDescent="0.25">
      <c r="A187" s="147"/>
      <c r="B187" s="147"/>
    </row>
    <row r="188" spans="1:2" x14ac:dyDescent="0.25">
      <c r="A188" s="147"/>
      <c r="B188" s="147"/>
    </row>
    <row r="189" spans="1:2" x14ac:dyDescent="0.25">
      <c r="A189" s="147"/>
      <c r="B189" s="147"/>
    </row>
    <row r="190" spans="1:2" x14ac:dyDescent="0.25">
      <c r="A190" s="147"/>
      <c r="B190" s="147"/>
    </row>
    <row r="191" spans="1:2" x14ac:dyDescent="0.25">
      <c r="A191" s="147"/>
      <c r="B191" s="147"/>
    </row>
    <row r="192" spans="1:2" x14ac:dyDescent="0.25">
      <c r="A192" s="147"/>
      <c r="B192" s="147"/>
    </row>
    <row r="193" spans="1:2" x14ac:dyDescent="0.25">
      <c r="A193" s="147"/>
      <c r="B193" s="147"/>
    </row>
    <row r="194" spans="1:2" x14ac:dyDescent="0.25">
      <c r="A194" s="147"/>
      <c r="B194" s="147"/>
    </row>
    <row r="195" spans="1:2" x14ac:dyDescent="0.25">
      <c r="A195" s="147"/>
      <c r="B195" s="147"/>
    </row>
    <row r="196" spans="1:2" x14ac:dyDescent="0.25">
      <c r="A196" s="147"/>
      <c r="B196" s="147"/>
    </row>
    <row r="197" spans="1:2" x14ac:dyDescent="0.25">
      <c r="A197" s="147"/>
      <c r="B197" s="147"/>
    </row>
    <row r="198" spans="1:2" x14ac:dyDescent="0.25">
      <c r="A198" s="147"/>
      <c r="B198" s="147"/>
    </row>
    <row r="199" spans="1:2" x14ac:dyDescent="0.25">
      <c r="A199" s="147"/>
      <c r="B199" s="147"/>
    </row>
    <row r="200" spans="1:2" x14ac:dyDescent="0.25">
      <c r="A200" s="147"/>
      <c r="B200" s="147"/>
    </row>
    <row r="201" spans="1:2" x14ac:dyDescent="0.25">
      <c r="A201" s="147"/>
      <c r="B201" s="147"/>
    </row>
    <row r="202" spans="1:2" x14ac:dyDescent="0.25">
      <c r="A202" s="147"/>
      <c r="B202" s="147"/>
    </row>
    <row r="203" spans="1:2" x14ac:dyDescent="0.25">
      <c r="A203" s="147"/>
      <c r="B203" s="147"/>
    </row>
    <row r="204" spans="1:2" x14ac:dyDescent="0.25">
      <c r="A204" s="147"/>
      <c r="B204" s="147"/>
    </row>
    <row r="205" spans="1:2" x14ac:dyDescent="0.25">
      <c r="A205" s="147"/>
      <c r="B205" s="147"/>
    </row>
    <row r="206" spans="1:2" x14ac:dyDescent="0.25">
      <c r="A206" s="147"/>
      <c r="B206" s="147"/>
    </row>
    <row r="207" spans="1:2" x14ac:dyDescent="0.25">
      <c r="A207" s="147"/>
      <c r="B207" s="147"/>
    </row>
    <row r="208" spans="1:2" x14ac:dyDescent="0.25">
      <c r="A208" s="147"/>
      <c r="B208" s="147"/>
    </row>
    <row r="209" spans="1:2" x14ac:dyDescent="0.25">
      <c r="A209" s="147"/>
      <c r="B209" s="147"/>
    </row>
    <row r="210" spans="1:2" x14ac:dyDescent="0.25">
      <c r="A210" s="147"/>
      <c r="B210" s="147"/>
    </row>
    <row r="211" spans="1:2" x14ac:dyDescent="0.25">
      <c r="A211" s="147"/>
      <c r="B211" s="147"/>
    </row>
    <row r="212" spans="1:2" x14ac:dyDescent="0.25">
      <c r="A212" s="147"/>
      <c r="B212" s="147"/>
    </row>
    <row r="213" spans="1:2" x14ac:dyDescent="0.25">
      <c r="A213" s="147"/>
      <c r="B213" s="147"/>
    </row>
    <row r="214" spans="1:2" x14ac:dyDescent="0.25">
      <c r="A214" s="147"/>
      <c r="B214" s="147"/>
    </row>
    <row r="215" spans="1:2" x14ac:dyDescent="0.25">
      <c r="A215" s="147"/>
      <c r="B215" s="147"/>
    </row>
    <row r="216" spans="1:2" x14ac:dyDescent="0.25">
      <c r="A216" s="147"/>
      <c r="B216" s="147"/>
    </row>
    <row r="217" spans="1:2" x14ac:dyDescent="0.25">
      <c r="A217" s="147"/>
      <c r="B217" s="147"/>
    </row>
    <row r="218" spans="1:2" x14ac:dyDescent="0.25">
      <c r="A218" s="147"/>
      <c r="B218" s="147"/>
    </row>
    <row r="219" spans="1:2" x14ac:dyDescent="0.25">
      <c r="A219" s="147"/>
      <c r="B219" s="147"/>
    </row>
    <row r="220" spans="1:2" x14ac:dyDescent="0.25">
      <c r="A220" s="147"/>
      <c r="B220" s="147"/>
    </row>
    <row r="221" spans="1:2" x14ac:dyDescent="0.25">
      <c r="A221" s="147"/>
      <c r="B221" s="147"/>
    </row>
    <row r="222" spans="1:2" x14ac:dyDescent="0.25">
      <c r="A222" s="147"/>
      <c r="B222" s="147"/>
    </row>
    <row r="223" spans="1:2" x14ac:dyDescent="0.25">
      <c r="A223" s="147"/>
      <c r="B223" s="147"/>
    </row>
    <row r="224" spans="1:2" x14ac:dyDescent="0.25">
      <c r="A224" s="147"/>
      <c r="B224" s="147"/>
    </row>
    <row r="225" spans="1:2" x14ac:dyDescent="0.25">
      <c r="A225" s="147"/>
      <c r="B225" s="147"/>
    </row>
    <row r="226" spans="1:2" x14ac:dyDescent="0.25">
      <c r="A226" s="147"/>
      <c r="B226" s="147"/>
    </row>
    <row r="227" spans="1:2" x14ac:dyDescent="0.25">
      <c r="A227" s="147"/>
      <c r="B227" s="147"/>
    </row>
    <row r="228" spans="1:2" x14ac:dyDescent="0.25">
      <c r="A228" s="147"/>
      <c r="B228" s="147"/>
    </row>
    <row r="229" spans="1:2" x14ac:dyDescent="0.25">
      <c r="A229" s="147"/>
      <c r="B229" s="147"/>
    </row>
    <row r="230" spans="1:2" x14ac:dyDescent="0.25">
      <c r="A230" s="147"/>
      <c r="B230" s="147"/>
    </row>
    <row r="231" spans="1:2" x14ac:dyDescent="0.25">
      <c r="A231" s="147"/>
      <c r="B231" s="147"/>
    </row>
    <row r="232" spans="1:2" x14ac:dyDescent="0.25">
      <c r="A232" s="147"/>
      <c r="B232" s="147"/>
    </row>
    <row r="233" spans="1:2" x14ac:dyDescent="0.25">
      <c r="A233" s="147"/>
      <c r="B233" s="147"/>
    </row>
    <row r="234" spans="1:2" x14ac:dyDescent="0.25">
      <c r="A234" s="147"/>
      <c r="B234" s="147"/>
    </row>
    <row r="235" spans="1:2" x14ac:dyDescent="0.25">
      <c r="A235" s="147"/>
      <c r="B235" s="147"/>
    </row>
    <row r="236" spans="1:2" x14ac:dyDescent="0.25">
      <c r="A236" s="147"/>
      <c r="B236" s="147"/>
    </row>
    <row r="237" spans="1:2" x14ac:dyDescent="0.25">
      <c r="A237" s="147"/>
      <c r="B237" s="147"/>
    </row>
    <row r="238" spans="1:2" x14ac:dyDescent="0.25">
      <c r="A238" s="147"/>
      <c r="B238" s="147"/>
    </row>
    <row r="239" spans="1:2" x14ac:dyDescent="0.25">
      <c r="A239" s="147"/>
      <c r="B239" s="147"/>
    </row>
    <row r="240" spans="1:2" x14ac:dyDescent="0.25">
      <c r="A240" s="147"/>
      <c r="B240" s="147"/>
    </row>
    <row r="241" spans="1:2" x14ac:dyDescent="0.25">
      <c r="A241" s="147"/>
      <c r="B241" s="147"/>
    </row>
    <row r="242" spans="1:2" x14ac:dyDescent="0.25">
      <c r="A242" s="147"/>
      <c r="B242" s="147"/>
    </row>
    <row r="243" spans="1:2" x14ac:dyDescent="0.25">
      <c r="A243" s="147"/>
      <c r="B243" s="147"/>
    </row>
    <row r="244" spans="1:2" x14ac:dyDescent="0.25">
      <c r="A244" s="147"/>
      <c r="B244" s="147"/>
    </row>
    <row r="245" spans="1:2" x14ac:dyDescent="0.25">
      <c r="A245" s="147"/>
      <c r="B245" s="147"/>
    </row>
    <row r="246" spans="1:2" x14ac:dyDescent="0.25">
      <c r="A246" s="147"/>
      <c r="B246" s="147"/>
    </row>
    <row r="247" spans="1:2" x14ac:dyDescent="0.25">
      <c r="A247" s="147"/>
      <c r="B247" s="147"/>
    </row>
    <row r="248" spans="1:2" x14ac:dyDescent="0.25">
      <c r="A248" s="147"/>
      <c r="B248" s="147"/>
    </row>
    <row r="249" spans="1:2" x14ac:dyDescent="0.25">
      <c r="A249" s="147"/>
      <c r="B249" s="147"/>
    </row>
    <row r="250" spans="1:2" x14ac:dyDescent="0.25">
      <c r="A250" s="147"/>
      <c r="B250" s="147"/>
    </row>
    <row r="251" spans="1:2" x14ac:dyDescent="0.25">
      <c r="A251" s="147"/>
      <c r="B251" s="147"/>
    </row>
    <row r="252" spans="1:2" x14ac:dyDescent="0.25">
      <c r="A252" s="147"/>
      <c r="B252" s="147"/>
    </row>
    <row r="253" spans="1:2" x14ac:dyDescent="0.25">
      <c r="A253" s="147"/>
      <c r="B253" s="147"/>
    </row>
    <row r="254" spans="1:2" x14ac:dyDescent="0.25">
      <c r="A254" s="147"/>
      <c r="B254" s="147"/>
    </row>
    <row r="255" spans="1:2" x14ac:dyDescent="0.25">
      <c r="A255" s="147"/>
      <c r="B255" s="147"/>
    </row>
    <row r="256" spans="1:2" x14ac:dyDescent="0.25">
      <c r="A256" s="147"/>
      <c r="B256" s="147"/>
    </row>
    <row r="257" spans="1:2" x14ac:dyDescent="0.25">
      <c r="A257" s="147"/>
      <c r="B257" s="147"/>
    </row>
    <row r="258" spans="1:2" x14ac:dyDescent="0.25">
      <c r="A258" s="147"/>
      <c r="B258" s="147"/>
    </row>
    <row r="259" spans="1:2" x14ac:dyDescent="0.25">
      <c r="A259" s="147"/>
      <c r="B259" s="147"/>
    </row>
    <row r="260" spans="1:2" x14ac:dyDescent="0.25">
      <c r="A260" s="147"/>
      <c r="B260" s="147"/>
    </row>
    <row r="261" spans="1:2" x14ac:dyDescent="0.25">
      <c r="A261" s="147"/>
      <c r="B261" s="147"/>
    </row>
    <row r="262" spans="1:2" x14ac:dyDescent="0.25">
      <c r="A262" s="147"/>
      <c r="B262" s="147"/>
    </row>
    <row r="263" spans="1:2" x14ac:dyDescent="0.25">
      <c r="A263" s="147"/>
      <c r="B263" s="147"/>
    </row>
    <row r="264" spans="1:2" x14ac:dyDescent="0.25">
      <c r="A264" s="147"/>
      <c r="B264" s="147"/>
    </row>
    <row r="265" spans="1:2" x14ac:dyDescent="0.25">
      <c r="A265" s="147"/>
      <c r="B265" s="147"/>
    </row>
    <row r="266" spans="1:2" x14ac:dyDescent="0.25">
      <c r="A266" s="147"/>
      <c r="B266" s="147"/>
    </row>
    <row r="267" spans="1:2" x14ac:dyDescent="0.25">
      <c r="A267" s="147"/>
      <c r="B267" s="147"/>
    </row>
    <row r="268" spans="1:2" x14ac:dyDescent="0.25">
      <c r="A268" s="147"/>
      <c r="B268" s="147"/>
    </row>
    <row r="269" spans="1:2" x14ac:dyDescent="0.25">
      <c r="A269" s="147"/>
      <c r="B269" s="147"/>
    </row>
    <row r="270" spans="1:2" x14ac:dyDescent="0.25">
      <c r="A270" s="147"/>
      <c r="B270" s="147"/>
    </row>
    <row r="271" spans="1:2" x14ac:dyDescent="0.25">
      <c r="A271" s="147"/>
      <c r="B271" s="147"/>
    </row>
    <row r="272" spans="1:2" x14ac:dyDescent="0.25">
      <c r="A272" s="147"/>
      <c r="B272" s="147"/>
    </row>
    <row r="273" spans="1:2" x14ac:dyDescent="0.25">
      <c r="A273" s="147"/>
      <c r="B273" s="147"/>
    </row>
    <row r="274" spans="1:2" x14ac:dyDescent="0.25">
      <c r="A274" s="147"/>
      <c r="B274" s="147"/>
    </row>
    <row r="275" spans="1:2" x14ac:dyDescent="0.25">
      <c r="A275" s="147"/>
      <c r="B275" s="147"/>
    </row>
    <row r="276" spans="1:2" x14ac:dyDescent="0.25">
      <c r="A276" s="147"/>
      <c r="B276" s="147"/>
    </row>
    <row r="277" spans="1:2" x14ac:dyDescent="0.25">
      <c r="A277" s="147"/>
      <c r="B277" s="147"/>
    </row>
    <row r="278" spans="1:2" x14ac:dyDescent="0.25">
      <c r="A278" s="147"/>
      <c r="B278" s="147"/>
    </row>
    <row r="279" spans="1:2" x14ac:dyDescent="0.25">
      <c r="A279" s="147"/>
      <c r="B279" s="147"/>
    </row>
    <row r="280" spans="1:2" x14ac:dyDescent="0.25">
      <c r="A280" s="147"/>
      <c r="B280" s="147"/>
    </row>
    <row r="281" spans="1:2" x14ac:dyDescent="0.25">
      <c r="A281" s="147"/>
      <c r="B281" s="147"/>
    </row>
    <row r="282" spans="1:2" x14ac:dyDescent="0.25">
      <c r="A282" s="147"/>
      <c r="B282" s="147"/>
    </row>
    <row r="283" spans="1:2" x14ac:dyDescent="0.25">
      <c r="A283" s="147"/>
      <c r="B283" s="147"/>
    </row>
    <row r="284" spans="1:2" x14ac:dyDescent="0.25">
      <c r="A284" s="147"/>
      <c r="B284" s="147"/>
    </row>
    <row r="285" spans="1:2" x14ac:dyDescent="0.25">
      <c r="A285" s="147"/>
      <c r="B285" s="147"/>
    </row>
    <row r="286" spans="1:2" x14ac:dyDescent="0.25">
      <c r="A286" s="147"/>
      <c r="B286" s="147"/>
    </row>
    <row r="287" spans="1:2" x14ac:dyDescent="0.25">
      <c r="A287" s="147"/>
      <c r="B287" s="147"/>
    </row>
    <row r="288" spans="1:2" x14ac:dyDescent="0.25">
      <c r="A288" s="147"/>
      <c r="B288" s="147"/>
    </row>
    <row r="289" spans="1:2" x14ac:dyDescent="0.25">
      <c r="A289" s="147"/>
      <c r="B289" s="147"/>
    </row>
    <row r="290" spans="1:2" x14ac:dyDescent="0.25">
      <c r="A290" s="147"/>
      <c r="B290" s="147"/>
    </row>
    <row r="291" spans="1:2" x14ac:dyDescent="0.25">
      <c r="A291" s="147"/>
      <c r="B291" s="147"/>
    </row>
    <row r="292" spans="1:2" x14ac:dyDescent="0.25">
      <c r="A292" s="147"/>
      <c r="B292" s="147"/>
    </row>
    <row r="293" spans="1:2" x14ac:dyDescent="0.25">
      <c r="A293" s="147"/>
      <c r="B293" s="147"/>
    </row>
    <row r="294" spans="1:2" x14ac:dyDescent="0.25">
      <c r="A294" s="147"/>
      <c r="B294" s="147"/>
    </row>
    <row r="295" spans="1:2" x14ac:dyDescent="0.25">
      <c r="A295" s="147"/>
      <c r="B295" s="147"/>
    </row>
    <row r="296" spans="1:2" x14ac:dyDescent="0.25">
      <c r="A296" s="147"/>
      <c r="B296" s="147"/>
    </row>
    <row r="297" spans="1:2" x14ac:dyDescent="0.25">
      <c r="A297" s="147"/>
      <c r="B297" s="147"/>
    </row>
    <row r="298" spans="1:2" x14ac:dyDescent="0.25">
      <c r="A298" s="147"/>
      <c r="B298" s="147"/>
    </row>
    <row r="299" spans="1:2" x14ac:dyDescent="0.25">
      <c r="A299" s="147"/>
      <c r="B299" s="147"/>
    </row>
    <row r="300" spans="1:2" x14ac:dyDescent="0.25">
      <c r="A300" s="147"/>
      <c r="B300" s="147"/>
    </row>
    <row r="301" spans="1:2" x14ac:dyDescent="0.25">
      <c r="A301" s="147"/>
      <c r="B301" s="147"/>
    </row>
    <row r="302" spans="1:2" x14ac:dyDescent="0.25">
      <c r="A302" s="147"/>
      <c r="B302" s="147"/>
    </row>
    <row r="303" spans="1:2" x14ac:dyDescent="0.25">
      <c r="A303" s="147"/>
      <c r="B303" s="147"/>
    </row>
    <row r="304" spans="1:2" x14ac:dyDescent="0.25">
      <c r="A304" s="147"/>
      <c r="B304" s="147"/>
    </row>
    <row r="305" spans="1:2" x14ac:dyDescent="0.25">
      <c r="A305" s="147"/>
      <c r="B305" s="147"/>
    </row>
    <row r="306" spans="1:2" x14ac:dyDescent="0.25">
      <c r="A306" s="147"/>
      <c r="B306" s="147"/>
    </row>
    <row r="307" spans="1:2" x14ac:dyDescent="0.25">
      <c r="A307" s="147"/>
      <c r="B307" s="147"/>
    </row>
    <row r="308" spans="1:2" x14ac:dyDescent="0.25">
      <c r="A308" s="147"/>
      <c r="B308" s="147"/>
    </row>
    <row r="309" spans="1:2" x14ac:dyDescent="0.25">
      <c r="A309" s="147"/>
      <c r="B309" s="147"/>
    </row>
    <row r="310" spans="1:2" x14ac:dyDescent="0.25">
      <c r="A310" s="147"/>
      <c r="B310" s="147"/>
    </row>
    <row r="311" spans="1:2" x14ac:dyDescent="0.25">
      <c r="A311" s="147"/>
      <c r="B311" s="147"/>
    </row>
    <row r="312" spans="1:2" x14ac:dyDescent="0.25">
      <c r="A312" s="147"/>
      <c r="B312" s="147"/>
    </row>
    <row r="313" spans="1:2" x14ac:dyDescent="0.25">
      <c r="A313" s="147"/>
      <c r="B313" s="147"/>
    </row>
    <row r="314" spans="1:2" x14ac:dyDescent="0.25">
      <c r="A314" s="147"/>
      <c r="B314" s="147"/>
    </row>
    <row r="315" spans="1:2" x14ac:dyDescent="0.25">
      <c r="A315" s="147"/>
      <c r="B315" s="147"/>
    </row>
    <row r="316" spans="1:2" x14ac:dyDescent="0.25">
      <c r="A316" s="147"/>
      <c r="B316" s="147"/>
    </row>
    <row r="317" spans="1:2" x14ac:dyDescent="0.25">
      <c r="A317" s="147"/>
      <c r="B317" s="147"/>
    </row>
    <row r="318" spans="1:2" x14ac:dyDescent="0.25">
      <c r="A318" s="147"/>
      <c r="B318" s="147"/>
    </row>
    <row r="319" spans="1:2" x14ac:dyDescent="0.25">
      <c r="A319" s="147"/>
      <c r="B319" s="147"/>
    </row>
    <row r="320" spans="1:2" x14ac:dyDescent="0.25">
      <c r="A320" s="147"/>
      <c r="B320" s="147"/>
    </row>
    <row r="321" spans="1:2" x14ac:dyDescent="0.25">
      <c r="A321" s="147"/>
      <c r="B321" s="147"/>
    </row>
    <row r="322" spans="1:2" x14ac:dyDescent="0.25">
      <c r="A322" s="147"/>
      <c r="B322" s="147"/>
    </row>
    <row r="323" spans="1:2" x14ac:dyDescent="0.25">
      <c r="A323" s="147"/>
      <c r="B323" s="147"/>
    </row>
    <row r="324" spans="1:2" x14ac:dyDescent="0.25">
      <c r="A324" s="147"/>
      <c r="B324" s="147"/>
    </row>
    <row r="325" spans="1:2" x14ac:dyDescent="0.25">
      <c r="A325" s="147"/>
      <c r="B325" s="147"/>
    </row>
    <row r="326" spans="1:2" x14ac:dyDescent="0.25">
      <c r="A326" s="147"/>
      <c r="B326" s="147"/>
    </row>
    <row r="327" spans="1:2" x14ac:dyDescent="0.25">
      <c r="A327" s="147"/>
      <c r="B327" s="147"/>
    </row>
    <row r="328" spans="1:2" x14ac:dyDescent="0.25">
      <c r="A328" s="147"/>
      <c r="B328" s="147"/>
    </row>
    <row r="329" spans="1:2" x14ac:dyDescent="0.25">
      <c r="A329" s="147"/>
      <c r="B329" s="147"/>
    </row>
    <row r="330" spans="1:2" x14ac:dyDescent="0.25">
      <c r="A330" s="147"/>
      <c r="B330" s="147"/>
    </row>
    <row r="331" spans="1:2" x14ac:dyDescent="0.25">
      <c r="A331" s="147"/>
      <c r="B331" s="147"/>
    </row>
    <row r="332" spans="1:2" x14ac:dyDescent="0.25">
      <c r="A332" s="147"/>
      <c r="B332" s="147"/>
    </row>
    <row r="333" spans="1:2" x14ac:dyDescent="0.25">
      <c r="A333" s="147"/>
      <c r="B333" s="147"/>
    </row>
    <row r="334" spans="1:2" x14ac:dyDescent="0.25">
      <c r="A334" s="147"/>
      <c r="B334" s="147"/>
    </row>
    <row r="335" spans="1:2" x14ac:dyDescent="0.25">
      <c r="A335" s="147"/>
      <c r="B335" s="147"/>
    </row>
    <row r="336" spans="1:2" x14ac:dyDescent="0.25">
      <c r="A336" s="147"/>
      <c r="B336" s="147"/>
    </row>
    <row r="337" spans="1:2" x14ac:dyDescent="0.25">
      <c r="A337" s="147"/>
      <c r="B337" s="147"/>
    </row>
    <row r="338" spans="1:2" x14ac:dyDescent="0.25">
      <c r="A338" s="147"/>
      <c r="B338" s="147"/>
    </row>
    <row r="339" spans="1:2" x14ac:dyDescent="0.25">
      <c r="A339" s="147"/>
      <c r="B339" s="147"/>
    </row>
    <row r="340" spans="1:2" x14ac:dyDescent="0.25">
      <c r="A340" s="147"/>
      <c r="B340" s="147"/>
    </row>
    <row r="341" spans="1:2" x14ac:dyDescent="0.25">
      <c r="A341" s="147"/>
      <c r="B341" s="147"/>
    </row>
    <row r="342" spans="1:2" x14ac:dyDescent="0.25">
      <c r="A342" s="147"/>
      <c r="B342" s="147"/>
    </row>
    <row r="343" spans="1:2" x14ac:dyDescent="0.25">
      <c r="A343" s="147"/>
      <c r="B343" s="147"/>
    </row>
    <row r="344" spans="1:2" x14ac:dyDescent="0.25">
      <c r="A344" s="147"/>
      <c r="B344" s="147"/>
    </row>
    <row r="345" spans="1:2" x14ac:dyDescent="0.25">
      <c r="A345" s="147"/>
      <c r="B345" s="147"/>
    </row>
    <row r="346" spans="1:2" x14ac:dyDescent="0.25">
      <c r="A346" s="147"/>
      <c r="B346" s="147"/>
    </row>
    <row r="347" spans="1:2" x14ac:dyDescent="0.25">
      <c r="A347" s="147"/>
      <c r="B347" s="147"/>
    </row>
    <row r="348" spans="1:2" x14ac:dyDescent="0.25">
      <c r="A348" s="147"/>
      <c r="B348" s="147"/>
    </row>
    <row r="349" spans="1:2" x14ac:dyDescent="0.25">
      <c r="A349" s="147"/>
      <c r="B349" s="147"/>
    </row>
    <row r="350" spans="1:2" x14ac:dyDescent="0.25">
      <c r="A350" s="147"/>
      <c r="B350" s="147"/>
    </row>
    <row r="351" spans="1:2" x14ac:dyDescent="0.25">
      <c r="A351" s="147"/>
      <c r="B351" s="147"/>
    </row>
    <row r="352" spans="1:2" x14ac:dyDescent="0.25">
      <c r="A352" s="147"/>
      <c r="B352" s="147"/>
    </row>
    <row r="353" spans="1:2" x14ac:dyDescent="0.25">
      <c r="A353" s="147"/>
      <c r="B353" s="147"/>
    </row>
    <row r="354" spans="1:2" x14ac:dyDescent="0.25">
      <c r="A354" s="147"/>
      <c r="B354" s="147"/>
    </row>
    <row r="355" spans="1:2" x14ac:dyDescent="0.25">
      <c r="A355" s="147"/>
      <c r="B355" s="147"/>
    </row>
    <row r="356" spans="1:2" x14ac:dyDescent="0.25">
      <c r="A356" s="147"/>
      <c r="B356" s="147"/>
    </row>
    <row r="357" spans="1:2" x14ac:dyDescent="0.25">
      <c r="A357" s="147"/>
      <c r="B357" s="147"/>
    </row>
    <row r="358" spans="1:2" x14ac:dyDescent="0.25">
      <c r="A358" s="147"/>
      <c r="B358" s="147"/>
    </row>
    <row r="359" spans="1:2" x14ac:dyDescent="0.25">
      <c r="A359" s="147"/>
      <c r="B359" s="147"/>
    </row>
    <row r="360" spans="1:2" x14ac:dyDescent="0.25">
      <c r="A360" s="147"/>
      <c r="B360" s="147"/>
    </row>
    <row r="361" spans="1:2" x14ac:dyDescent="0.25">
      <c r="A361" s="147"/>
      <c r="B361" s="147"/>
    </row>
    <row r="362" spans="1:2" x14ac:dyDescent="0.25">
      <c r="A362" s="147"/>
      <c r="B362" s="147"/>
    </row>
    <row r="363" spans="1:2" x14ac:dyDescent="0.25">
      <c r="A363" s="147"/>
      <c r="B363" s="147"/>
    </row>
    <row r="364" spans="1:2" x14ac:dyDescent="0.25">
      <c r="A364" s="147"/>
      <c r="B364" s="147"/>
    </row>
    <row r="365" spans="1:2" x14ac:dyDescent="0.25">
      <c r="A365" s="147"/>
      <c r="B365" s="147"/>
    </row>
    <row r="366" spans="1:2" x14ac:dyDescent="0.25">
      <c r="A366" s="147"/>
      <c r="B366" s="147"/>
    </row>
    <row r="367" spans="1:2" x14ac:dyDescent="0.25">
      <c r="A367" s="147"/>
      <c r="B367" s="147"/>
    </row>
    <row r="368" spans="1:2" x14ac:dyDescent="0.25">
      <c r="A368" s="147"/>
      <c r="B368" s="147"/>
    </row>
    <row r="369" spans="1:2" x14ac:dyDescent="0.25">
      <c r="A369" s="147"/>
      <c r="B369" s="147"/>
    </row>
    <row r="370" spans="1:2" x14ac:dyDescent="0.25">
      <c r="A370" s="147"/>
      <c r="B370" s="147"/>
    </row>
    <row r="371" spans="1:2" x14ac:dyDescent="0.25">
      <c r="A371" s="147"/>
      <c r="B371" s="147"/>
    </row>
    <row r="372" spans="1:2" x14ac:dyDescent="0.25">
      <c r="A372" s="147"/>
      <c r="B372" s="147"/>
    </row>
    <row r="373" spans="1:2" x14ac:dyDescent="0.25">
      <c r="A373" s="147"/>
      <c r="B373" s="147"/>
    </row>
    <row r="374" spans="1:2" x14ac:dyDescent="0.25">
      <c r="A374" s="147"/>
      <c r="B374" s="147"/>
    </row>
    <row r="375" spans="1:2" x14ac:dyDescent="0.25">
      <c r="A375" s="147"/>
      <c r="B375" s="147"/>
    </row>
    <row r="376" spans="1:2" x14ac:dyDescent="0.25">
      <c r="A376" s="147"/>
      <c r="B376" s="147"/>
    </row>
    <row r="377" spans="1:2" x14ac:dyDescent="0.25">
      <c r="A377" s="147"/>
      <c r="B377" s="147"/>
    </row>
    <row r="378" spans="1:2" x14ac:dyDescent="0.25">
      <c r="A378" s="147"/>
      <c r="B378" s="147"/>
    </row>
    <row r="379" spans="1:2" x14ac:dyDescent="0.25">
      <c r="A379" s="147"/>
      <c r="B379" s="147"/>
    </row>
    <row r="380" spans="1:2" x14ac:dyDescent="0.25">
      <c r="A380" s="147"/>
      <c r="B380" s="147"/>
    </row>
    <row r="381" spans="1:2" x14ac:dyDescent="0.25">
      <c r="A381" s="147"/>
      <c r="B381" s="147"/>
    </row>
    <row r="382" spans="1:2" x14ac:dyDescent="0.25">
      <c r="A382" s="147"/>
      <c r="B382" s="147"/>
    </row>
    <row r="383" spans="1:2" x14ac:dyDescent="0.25">
      <c r="A383" s="147"/>
      <c r="B383" s="147"/>
    </row>
    <row r="384" spans="1:2" x14ac:dyDescent="0.25">
      <c r="A384" s="147"/>
      <c r="B384" s="147"/>
    </row>
    <row r="385" spans="1:2" x14ac:dyDescent="0.25">
      <c r="A385" s="147"/>
      <c r="B385" s="147"/>
    </row>
    <row r="386" spans="1:2" x14ac:dyDescent="0.25">
      <c r="A386" s="147"/>
      <c r="B386" s="147"/>
    </row>
    <row r="387" spans="1:2" x14ac:dyDescent="0.25">
      <c r="A387" s="147"/>
      <c r="B387" s="147"/>
    </row>
    <row r="388" spans="1:2" x14ac:dyDescent="0.25">
      <c r="A388" s="147"/>
      <c r="B388" s="147"/>
    </row>
    <row r="389" spans="1:2" x14ac:dyDescent="0.25">
      <c r="A389" s="147"/>
      <c r="B389" s="147"/>
    </row>
    <row r="390" spans="1:2" x14ac:dyDescent="0.25">
      <c r="A390" s="147"/>
      <c r="B390" s="147"/>
    </row>
    <row r="391" spans="1:2" x14ac:dyDescent="0.25">
      <c r="A391" s="147"/>
      <c r="B391" s="147"/>
    </row>
    <row r="392" spans="1:2" x14ac:dyDescent="0.25">
      <c r="A392" s="147"/>
      <c r="B392" s="147"/>
    </row>
    <row r="393" spans="1:2" x14ac:dyDescent="0.25">
      <c r="A393" s="147"/>
      <c r="B393" s="147"/>
    </row>
    <row r="394" spans="1:2" x14ac:dyDescent="0.25">
      <c r="A394" s="147"/>
      <c r="B394" s="147"/>
    </row>
    <row r="395" spans="1:2" x14ac:dyDescent="0.25">
      <c r="A395" s="147"/>
      <c r="B395" s="147"/>
    </row>
    <row r="396" spans="1:2" x14ac:dyDescent="0.25">
      <c r="A396" s="147"/>
      <c r="B396" s="147"/>
    </row>
    <row r="397" spans="1:2" x14ac:dyDescent="0.25">
      <c r="A397" s="147"/>
      <c r="B397" s="147"/>
    </row>
    <row r="398" spans="1:2" x14ac:dyDescent="0.25">
      <c r="A398" s="147"/>
      <c r="B398" s="147"/>
    </row>
    <row r="399" spans="1:2" x14ac:dyDescent="0.25">
      <c r="A399" s="147"/>
      <c r="B399" s="147"/>
    </row>
    <row r="400" spans="1:2" x14ac:dyDescent="0.25">
      <c r="A400" s="147"/>
      <c r="B400" s="147"/>
    </row>
    <row r="401" spans="1:2" x14ac:dyDescent="0.25">
      <c r="A401" s="147"/>
      <c r="B401" s="147"/>
    </row>
    <row r="402" spans="1:2" x14ac:dyDescent="0.25">
      <c r="A402" s="147"/>
      <c r="B402" s="147"/>
    </row>
    <row r="403" spans="1:2" x14ac:dyDescent="0.25">
      <c r="A403" s="147"/>
      <c r="B403" s="147"/>
    </row>
    <row r="404" spans="1:2" x14ac:dyDescent="0.25">
      <c r="A404" s="147"/>
      <c r="B404" s="147"/>
    </row>
    <row r="405" spans="1:2" x14ac:dyDescent="0.25">
      <c r="A405" s="147"/>
      <c r="B405" s="147"/>
    </row>
    <row r="406" spans="1:2" x14ac:dyDescent="0.25">
      <c r="A406" s="147"/>
      <c r="B406" s="147"/>
    </row>
    <row r="407" spans="1:2" x14ac:dyDescent="0.25">
      <c r="A407" s="147"/>
      <c r="B407" s="147"/>
    </row>
    <row r="408" spans="1:2" x14ac:dyDescent="0.25">
      <c r="A408" s="147"/>
      <c r="B408" s="147"/>
    </row>
    <row r="409" spans="1:2" x14ac:dyDescent="0.25">
      <c r="A409" s="147"/>
      <c r="B409" s="147"/>
    </row>
    <row r="410" spans="1:2" x14ac:dyDescent="0.25">
      <c r="A410" s="147"/>
      <c r="B410" s="147"/>
    </row>
    <row r="411" spans="1:2" x14ac:dyDescent="0.25">
      <c r="A411" s="147"/>
      <c r="B411" s="147"/>
    </row>
    <row r="412" spans="1:2" x14ac:dyDescent="0.25">
      <c r="A412" s="147"/>
      <c r="B412" s="147"/>
    </row>
    <row r="413" spans="1:2" x14ac:dyDescent="0.25">
      <c r="A413" s="147"/>
      <c r="B413" s="147"/>
    </row>
    <row r="414" spans="1:2" x14ac:dyDescent="0.25">
      <c r="A414" s="147"/>
      <c r="B414" s="147"/>
    </row>
    <row r="415" spans="1:2" x14ac:dyDescent="0.25">
      <c r="A415" s="147"/>
      <c r="B415" s="147"/>
    </row>
    <row r="416" spans="1:2" x14ac:dyDescent="0.25">
      <c r="A416" s="147"/>
      <c r="B416" s="147"/>
    </row>
    <row r="417" spans="1:2" x14ac:dyDescent="0.25">
      <c r="A417" s="147"/>
      <c r="B417" s="147"/>
    </row>
    <row r="418" spans="1:2" x14ac:dyDescent="0.25">
      <c r="A418" s="147"/>
      <c r="B418" s="147"/>
    </row>
    <row r="419" spans="1:2" x14ac:dyDescent="0.25">
      <c r="A419" s="147"/>
      <c r="B419" s="147"/>
    </row>
    <row r="420" spans="1:2" x14ac:dyDescent="0.25">
      <c r="A420" s="147"/>
      <c r="B420" s="147"/>
    </row>
    <row r="421" spans="1:2" x14ac:dyDescent="0.25">
      <c r="A421" s="147"/>
      <c r="B421" s="147"/>
    </row>
    <row r="422" spans="1:2" x14ac:dyDescent="0.25">
      <c r="A422" s="147"/>
      <c r="B422" s="147"/>
    </row>
    <row r="423" spans="1:2" x14ac:dyDescent="0.25">
      <c r="A423" s="147"/>
      <c r="B423" s="147"/>
    </row>
    <row r="424" spans="1:2" x14ac:dyDescent="0.25">
      <c r="A424" s="147"/>
      <c r="B424" s="147"/>
    </row>
    <row r="425" spans="1:2" x14ac:dyDescent="0.25">
      <c r="A425" s="147"/>
      <c r="B425" s="147"/>
    </row>
    <row r="426" spans="1:2" x14ac:dyDescent="0.25">
      <c r="A426" s="147"/>
      <c r="B426" s="147"/>
    </row>
    <row r="427" spans="1:2" x14ac:dyDescent="0.25">
      <c r="A427" s="147"/>
      <c r="B427" s="147"/>
    </row>
    <row r="428" spans="1:2" x14ac:dyDescent="0.25">
      <c r="A428" s="147"/>
      <c r="B428" s="147"/>
    </row>
    <row r="429" spans="1:2" x14ac:dyDescent="0.25">
      <c r="A429" s="147"/>
      <c r="B429" s="147"/>
    </row>
    <row r="430" spans="1:2" x14ac:dyDescent="0.25">
      <c r="A430" s="147"/>
      <c r="B430" s="147"/>
    </row>
    <row r="431" spans="1:2" x14ac:dyDescent="0.25">
      <c r="A431" s="147"/>
      <c r="B431" s="147"/>
    </row>
    <row r="432" spans="1:2" x14ac:dyDescent="0.25">
      <c r="A432" s="147"/>
      <c r="B432" s="147"/>
    </row>
    <row r="433" spans="1:2" x14ac:dyDescent="0.25">
      <c r="A433" s="147"/>
      <c r="B433" s="147"/>
    </row>
    <row r="434" spans="1:2" x14ac:dyDescent="0.25">
      <c r="A434" s="147"/>
      <c r="B434" s="147"/>
    </row>
    <row r="435" spans="1:2" x14ac:dyDescent="0.25">
      <c r="A435" s="147"/>
      <c r="B435" s="147"/>
    </row>
    <row r="436" spans="1:2" x14ac:dyDescent="0.25">
      <c r="A436" s="147"/>
      <c r="B436" s="147"/>
    </row>
    <row r="437" spans="1:2" x14ac:dyDescent="0.25">
      <c r="A437" s="147"/>
      <c r="B437" s="147"/>
    </row>
    <row r="438" spans="1:2" x14ac:dyDescent="0.25">
      <c r="A438" s="147"/>
      <c r="B438" s="147"/>
    </row>
    <row r="439" spans="1:2" x14ac:dyDescent="0.25">
      <c r="A439" s="147"/>
      <c r="B439" s="147"/>
    </row>
    <row r="440" spans="1:2" x14ac:dyDescent="0.25">
      <c r="A440" s="147"/>
      <c r="B440" s="147"/>
    </row>
    <row r="441" spans="1:2" x14ac:dyDescent="0.25">
      <c r="A441" s="147"/>
      <c r="B441" s="147"/>
    </row>
    <row r="442" spans="1:2" x14ac:dyDescent="0.25">
      <c r="A442" s="147"/>
      <c r="B442" s="147"/>
    </row>
    <row r="443" spans="1:2" x14ac:dyDescent="0.25">
      <c r="A443" s="147"/>
      <c r="B443" s="147"/>
    </row>
    <row r="444" spans="1:2" x14ac:dyDescent="0.25">
      <c r="A444" s="147"/>
      <c r="B444" s="147"/>
    </row>
    <row r="445" spans="1:2" x14ac:dyDescent="0.25">
      <c r="A445" s="147"/>
      <c r="B445" s="147"/>
    </row>
    <row r="446" spans="1:2" x14ac:dyDescent="0.25">
      <c r="A446" s="147"/>
      <c r="B446" s="147"/>
    </row>
    <row r="447" spans="1:2" x14ac:dyDescent="0.25">
      <c r="A447" s="147"/>
      <c r="B447" s="147"/>
    </row>
    <row r="448" spans="1:2" x14ac:dyDescent="0.25">
      <c r="A448" s="147"/>
      <c r="B448" s="147"/>
    </row>
    <row r="449" spans="1:2" x14ac:dyDescent="0.25">
      <c r="A449" s="147"/>
      <c r="B449" s="147"/>
    </row>
    <row r="450" spans="1:2" x14ac:dyDescent="0.25">
      <c r="A450" s="147"/>
      <c r="B450" s="147"/>
    </row>
    <row r="451" spans="1:2" x14ac:dyDescent="0.25">
      <c r="A451" s="147"/>
      <c r="B451" s="147"/>
    </row>
    <row r="452" spans="1:2" x14ac:dyDescent="0.25">
      <c r="A452" s="147"/>
      <c r="B452" s="147"/>
    </row>
    <row r="453" spans="1:2" x14ac:dyDescent="0.25">
      <c r="A453" s="147"/>
      <c r="B453" s="147"/>
    </row>
    <row r="454" spans="1:2" x14ac:dyDescent="0.25">
      <c r="A454" s="147"/>
      <c r="B454" s="147"/>
    </row>
    <row r="455" spans="1:2" x14ac:dyDescent="0.25">
      <c r="A455" s="147"/>
      <c r="B455" s="147"/>
    </row>
    <row r="456" spans="1:2" x14ac:dyDescent="0.25">
      <c r="A456" s="147"/>
      <c r="B456" s="147"/>
    </row>
    <row r="457" spans="1:2" x14ac:dyDescent="0.25">
      <c r="A457" s="147"/>
      <c r="B457" s="147"/>
    </row>
    <row r="458" spans="1:2" x14ac:dyDescent="0.25">
      <c r="A458" s="147"/>
      <c r="B458" s="147"/>
    </row>
    <row r="459" spans="1:2" x14ac:dyDescent="0.25">
      <c r="A459" s="147"/>
      <c r="B459" s="147"/>
    </row>
    <row r="460" spans="1:2" x14ac:dyDescent="0.25">
      <c r="A460" s="147"/>
      <c r="B460" s="147"/>
    </row>
    <row r="461" spans="1:2" x14ac:dyDescent="0.25">
      <c r="A461" s="147"/>
      <c r="B461" s="147"/>
    </row>
    <row r="462" spans="1:2" x14ac:dyDescent="0.25">
      <c r="A462" s="147"/>
      <c r="B462" s="147"/>
    </row>
    <row r="463" spans="1:2" x14ac:dyDescent="0.25">
      <c r="A463" s="147"/>
      <c r="B463" s="147"/>
    </row>
    <row r="464" spans="1:2" x14ac:dyDescent="0.25">
      <c r="A464" s="147"/>
      <c r="B464" s="147"/>
    </row>
    <row r="465" spans="1:2" x14ac:dyDescent="0.25">
      <c r="A465" s="147"/>
      <c r="B465" s="147"/>
    </row>
    <row r="466" spans="1:2" x14ac:dyDescent="0.25">
      <c r="A466" s="147"/>
      <c r="B466" s="147"/>
    </row>
    <row r="467" spans="1:2" x14ac:dyDescent="0.25">
      <c r="A467" s="147"/>
      <c r="B467" s="147"/>
    </row>
    <row r="468" spans="1:2" x14ac:dyDescent="0.25">
      <c r="A468" s="147"/>
      <c r="B468" s="147"/>
    </row>
    <row r="469" spans="1:2" x14ac:dyDescent="0.25">
      <c r="A469" s="147"/>
      <c r="B469" s="147"/>
    </row>
    <row r="470" spans="1:2" x14ac:dyDescent="0.25">
      <c r="A470" s="147"/>
      <c r="B470" s="147"/>
    </row>
    <row r="471" spans="1:2" x14ac:dyDescent="0.25">
      <c r="A471" s="147"/>
      <c r="B471" s="147"/>
    </row>
    <row r="472" spans="1:2" x14ac:dyDescent="0.25">
      <c r="A472" s="147"/>
      <c r="B472" s="147"/>
    </row>
    <row r="473" spans="1:2" x14ac:dyDescent="0.25">
      <c r="A473" s="147"/>
      <c r="B473" s="147"/>
    </row>
    <row r="474" spans="1:2" x14ac:dyDescent="0.25">
      <c r="A474" s="147"/>
      <c r="B474" s="147"/>
    </row>
    <row r="475" spans="1:2" x14ac:dyDescent="0.25">
      <c r="A475" s="147"/>
      <c r="B475" s="147"/>
    </row>
    <row r="476" spans="1:2" x14ac:dyDescent="0.25">
      <c r="A476" s="147"/>
      <c r="B476" s="147"/>
    </row>
    <row r="477" spans="1:2" x14ac:dyDescent="0.25">
      <c r="A477" s="147"/>
      <c r="B477" s="147"/>
    </row>
    <row r="478" spans="1:2" x14ac:dyDescent="0.25">
      <c r="A478" s="147"/>
      <c r="B478" s="147"/>
    </row>
    <row r="479" spans="1:2" x14ac:dyDescent="0.25">
      <c r="A479" s="147"/>
      <c r="B479" s="147"/>
    </row>
    <row r="480" spans="1:2" x14ac:dyDescent="0.25">
      <c r="A480" s="147"/>
      <c r="B480" s="147"/>
    </row>
    <row r="481" spans="1:2" x14ac:dyDescent="0.25">
      <c r="A481" s="147"/>
      <c r="B481" s="147"/>
    </row>
    <row r="482" spans="1:2" x14ac:dyDescent="0.25">
      <c r="A482" s="147"/>
      <c r="B482" s="147"/>
    </row>
    <row r="483" spans="1:2" x14ac:dyDescent="0.25">
      <c r="A483" s="147"/>
      <c r="B483" s="147"/>
    </row>
    <row r="484" spans="1:2" x14ac:dyDescent="0.25">
      <c r="A484" s="147"/>
      <c r="B484" s="147"/>
    </row>
    <row r="485" spans="1:2" x14ac:dyDescent="0.25">
      <c r="A485" s="147"/>
      <c r="B485" s="147"/>
    </row>
    <row r="486" spans="1:2" x14ac:dyDescent="0.25">
      <c r="A486" s="147"/>
      <c r="B486" s="147"/>
    </row>
    <row r="487" spans="1:2" x14ac:dyDescent="0.25">
      <c r="A487" s="147"/>
      <c r="B487" s="147"/>
    </row>
    <row r="488" spans="1:2" x14ac:dyDescent="0.25">
      <c r="A488" s="147"/>
      <c r="B488" s="147"/>
    </row>
    <row r="489" spans="1:2" x14ac:dyDescent="0.25">
      <c r="A489" s="147"/>
      <c r="B489" s="147"/>
    </row>
    <row r="490" spans="1:2" x14ac:dyDescent="0.25">
      <c r="A490" s="147"/>
      <c r="B490" s="147"/>
    </row>
    <row r="491" spans="1:2" x14ac:dyDescent="0.25">
      <c r="A491" s="147"/>
      <c r="B491" s="147"/>
    </row>
    <row r="492" spans="1:2" x14ac:dyDescent="0.25">
      <c r="A492" s="147"/>
      <c r="B492" s="147"/>
    </row>
    <row r="493" spans="1:2" x14ac:dyDescent="0.25">
      <c r="A493" s="147"/>
      <c r="B493" s="147"/>
    </row>
    <row r="494" spans="1:2" x14ac:dyDescent="0.25">
      <c r="A494" s="147"/>
      <c r="B494" s="147"/>
    </row>
    <row r="495" spans="1:2" x14ac:dyDescent="0.25">
      <c r="A495" s="147"/>
      <c r="B495" s="147"/>
    </row>
    <row r="496" spans="1:2" x14ac:dyDescent="0.25">
      <c r="A496" s="147"/>
      <c r="B496" s="147"/>
    </row>
    <row r="497" spans="1:2" x14ac:dyDescent="0.25">
      <c r="A497" s="147"/>
      <c r="B497" s="147"/>
    </row>
    <row r="498" spans="1:2" x14ac:dyDescent="0.25">
      <c r="A498" s="147"/>
      <c r="B498" s="147"/>
    </row>
    <row r="499" spans="1:2" x14ac:dyDescent="0.25">
      <c r="A499" s="147"/>
      <c r="B499" s="147"/>
    </row>
    <row r="500" spans="1:2" x14ac:dyDescent="0.25">
      <c r="A500" s="147"/>
      <c r="B500" s="147"/>
    </row>
    <row r="501" spans="1:2" x14ac:dyDescent="0.25">
      <c r="A501" s="147"/>
      <c r="B501" s="147"/>
    </row>
    <row r="502" spans="1:2" x14ac:dyDescent="0.25">
      <c r="A502" s="147"/>
      <c r="B502" s="147"/>
    </row>
    <row r="503" spans="1:2" x14ac:dyDescent="0.25">
      <c r="A503" s="147"/>
      <c r="B503" s="147"/>
    </row>
    <row r="504" spans="1:2" x14ac:dyDescent="0.25">
      <c r="A504" s="147"/>
      <c r="B504" s="147"/>
    </row>
    <row r="505" spans="1:2" x14ac:dyDescent="0.25">
      <c r="A505" s="147"/>
      <c r="B505" s="147"/>
    </row>
    <row r="506" spans="1:2" x14ac:dyDescent="0.25">
      <c r="A506" s="147"/>
      <c r="B506" s="147"/>
    </row>
    <row r="507" spans="1:2" x14ac:dyDescent="0.25">
      <c r="A507" s="147"/>
      <c r="B507" s="147"/>
    </row>
    <row r="508" spans="1:2" x14ac:dyDescent="0.25">
      <c r="A508" s="147"/>
      <c r="B508" s="147"/>
    </row>
    <row r="509" spans="1:2" x14ac:dyDescent="0.25">
      <c r="A509" s="147"/>
      <c r="B509" s="147"/>
    </row>
    <row r="510" spans="1:2" x14ac:dyDescent="0.25">
      <c r="A510" s="147"/>
      <c r="B510" s="147"/>
    </row>
    <row r="511" spans="1:2" x14ac:dyDescent="0.25">
      <c r="A511" s="147"/>
      <c r="B511" s="147"/>
    </row>
    <row r="512" spans="1:2" x14ac:dyDescent="0.25">
      <c r="A512" s="147"/>
      <c r="B512" s="147"/>
    </row>
    <row r="513" spans="1:2" x14ac:dyDescent="0.25">
      <c r="A513" s="147"/>
      <c r="B513" s="147"/>
    </row>
    <row r="514" spans="1:2" x14ac:dyDescent="0.25">
      <c r="A514" s="147"/>
      <c r="B514" s="147"/>
    </row>
    <row r="515" spans="1:2" x14ac:dyDescent="0.25">
      <c r="A515" s="147"/>
      <c r="B515" s="147"/>
    </row>
    <row r="516" spans="1:2" x14ac:dyDescent="0.25">
      <c r="A516" s="147"/>
      <c r="B516" s="147"/>
    </row>
    <row r="517" spans="1:2" x14ac:dyDescent="0.25">
      <c r="A517" s="147"/>
      <c r="B517" s="147"/>
    </row>
    <row r="518" spans="1:2" x14ac:dyDescent="0.25">
      <c r="A518" s="147"/>
      <c r="B518" s="147"/>
    </row>
    <row r="519" spans="1:2" x14ac:dyDescent="0.25">
      <c r="A519" s="147"/>
      <c r="B519" s="147"/>
    </row>
    <row r="520" spans="1:2" x14ac:dyDescent="0.25">
      <c r="A520" s="147"/>
      <c r="B520" s="147"/>
    </row>
    <row r="521" spans="1:2" x14ac:dyDescent="0.25">
      <c r="A521" s="147"/>
      <c r="B521" s="147"/>
    </row>
    <row r="522" spans="1:2" x14ac:dyDescent="0.25">
      <c r="A522" s="147"/>
      <c r="B522" s="147"/>
    </row>
    <row r="523" spans="1:2" x14ac:dyDescent="0.25">
      <c r="A523" s="147"/>
      <c r="B523" s="147"/>
    </row>
    <row r="524" spans="1:2" x14ac:dyDescent="0.25">
      <c r="A524" s="147"/>
      <c r="B524" s="147"/>
    </row>
    <row r="525" spans="1:2" x14ac:dyDescent="0.25">
      <c r="A525" s="147"/>
      <c r="B525" s="147"/>
    </row>
    <row r="526" spans="1:2" x14ac:dyDescent="0.25">
      <c r="A526" s="147"/>
      <c r="B526" s="147"/>
    </row>
    <row r="527" spans="1:2" x14ac:dyDescent="0.25">
      <c r="A527" s="147"/>
      <c r="B527" s="147"/>
    </row>
    <row r="528" spans="1:2" x14ac:dyDescent="0.25">
      <c r="A528" s="147"/>
      <c r="B528" s="147"/>
    </row>
    <row r="529" spans="1:2" x14ac:dyDescent="0.25">
      <c r="A529" s="147"/>
      <c r="B529" s="147"/>
    </row>
    <row r="530" spans="1:2" x14ac:dyDescent="0.25">
      <c r="A530" s="147"/>
      <c r="B530" s="147"/>
    </row>
    <row r="531" spans="1:2" x14ac:dyDescent="0.25">
      <c r="A531" s="147"/>
      <c r="B531" s="147"/>
    </row>
    <row r="532" spans="1:2" x14ac:dyDescent="0.25">
      <c r="A532" s="147"/>
      <c r="B532" s="147"/>
    </row>
    <row r="533" spans="1:2" x14ac:dyDescent="0.25">
      <c r="A533" s="147"/>
      <c r="B533" s="147"/>
    </row>
    <row r="534" spans="1:2" x14ac:dyDescent="0.25">
      <c r="A534" s="147"/>
      <c r="B534" s="147"/>
    </row>
    <row r="535" spans="1:2" x14ac:dyDescent="0.25">
      <c r="A535" s="147"/>
      <c r="B535" s="147"/>
    </row>
    <row r="536" spans="1:2" x14ac:dyDescent="0.25">
      <c r="A536" s="147"/>
      <c r="B536" s="147"/>
    </row>
    <row r="537" spans="1:2" x14ac:dyDescent="0.25">
      <c r="A537" s="147"/>
      <c r="B537" s="147"/>
    </row>
    <row r="538" spans="1:2" x14ac:dyDescent="0.25">
      <c r="A538" s="147"/>
      <c r="B538" s="147"/>
    </row>
    <row r="539" spans="1:2" x14ac:dyDescent="0.25">
      <c r="A539" s="147"/>
      <c r="B539" s="147"/>
    </row>
    <row r="540" spans="1:2" x14ac:dyDescent="0.25">
      <c r="A540" s="147"/>
      <c r="B540" s="147"/>
    </row>
    <row r="541" spans="1:2" x14ac:dyDescent="0.25">
      <c r="A541" s="147"/>
      <c r="B541" s="147"/>
    </row>
    <row r="542" spans="1:2" x14ac:dyDescent="0.25">
      <c r="A542" s="147"/>
      <c r="B542" s="147"/>
    </row>
    <row r="543" spans="1:2" x14ac:dyDescent="0.25">
      <c r="A543" s="147"/>
      <c r="B543" s="147"/>
    </row>
    <row r="544" spans="1:2" x14ac:dyDescent="0.25">
      <c r="A544" s="147"/>
      <c r="B544" s="147"/>
    </row>
    <row r="545" spans="1:2" x14ac:dyDescent="0.25">
      <c r="A545" s="147"/>
      <c r="B545" s="147"/>
    </row>
    <row r="546" spans="1:2" x14ac:dyDescent="0.25">
      <c r="A546" s="147"/>
      <c r="B546" s="147"/>
    </row>
    <row r="547" spans="1:2" x14ac:dyDescent="0.25">
      <c r="A547" s="147"/>
      <c r="B547" s="147"/>
    </row>
    <row r="548" spans="1:2" x14ac:dyDescent="0.25">
      <c r="A548" s="147"/>
      <c r="B548" s="147"/>
    </row>
    <row r="549" spans="1:2" x14ac:dyDescent="0.25">
      <c r="A549" s="147"/>
      <c r="B549" s="147"/>
    </row>
    <row r="550" spans="1:2" x14ac:dyDescent="0.25">
      <c r="A550" s="147"/>
      <c r="B550" s="147"/>
    </row>
    <row r="551" spans="1:2" x14ac:dyDescent="0.25">
      <c r="A551" s="147"/>
      <c r="B551" s="147"/>
    </row>
    <row r="552" spans="1:2" x14ac:dyDescent="0.25">
      <c r="A552" s="147"/>
      <c r="B552" s="147"/>
    </row>
    <row r="553" spans="1:2" x14ac:dyDescent="0.25">
      <c r="A553" s="147"/>
      <c r="B553" s="147"/>
    </row>
    <row r="554" spans="1:2" x14ac:dyDescent="0.25">
      <c r="A554" s="147"/>
      <c r="B554" s="147"/>
    </row>
    <row r="555" spans="1:2" x14ac:dyDescent="0.25">
      <c r="A555" s="147"/>
      <c r="B555" s="147"/>
    </row>
    <row r="556" spans="1:2" x14ac:dyDescent="0.25">
      <c r="A556" s="147"/>
      <c r="B556" s="147"/>
    </row>
    <row r="557" spans="1:2" x14ac:dyDescent="0.25">
      <c r="A557" s="147"/>
      <c r="B557" s="147"/>
    </row>
    <row r="558" spans="1:2" x14ac:dyDescent="0.25">
      <c r="A558" s="147"/>
      <c r="B558" s="147"/>
    </row>
    <row r="559" spans="1:2" x14ac:dyDescent="0.25">
      <c r="A559" s="147"/>
      <c r="B559" s="147"/>
    </row>
    <row r="560" spans="1:2" x14ac:dyDescent="0.25">
      <c r="A560" s="147"/>
      <c r="B560" s="147"/>
    </row>
    <row r="561" spans="1:2" x14ac:dyDescent="0.25">
      <c r="A561" s="147"/>
      <c r="B561" s="147"/>
    </row>
    <row r="562" spans="1:2" x14ac:dyDescent="0.25">
      <c r="A562" s="147"/>
      <c r="B562" s="147"/>
    </row>
    <row r="563" spans="1:2" x14ac:dyDescent="0.25">
      <c r="A563" s="147"/>
      <c r="B563" s="147"/>
    </row>
    <row r="564" spans="1:2" x14ac:dyDescent="0.25">
      <c r="A564" s="147"/>
      <c r="B564" s="147"/>
    </row>
    <row r="565" spans="1:2" x14ac:dyDescent="0.25">
      <c r="A565" s="147"/>
      <c r="B565" s="147"/>
    </row>
    <row r="566" spans="1:2" x14ac:dyDescent="0.25">
      <c r="A566" s="147"/>
      <c r="B566" s="147"/>
    </row>
    <row r="567" spans="1:2" x14ac:dyDescent="0.25">
      <c r="A567" s="147"/>
      <c r="B567" s="147"/>
    </row>
    <row r="568" spans="1:2" x14ac:dyDescent="0.25">
      <c r="A568" s="147"/>
      <c r="B568" s="147"/>
    </row>
    <row r="569" spans="1:2" x14ac:dyDescent="0.25">
      <c r="A569" s="147"/>
      <c r="B569" s="147"/>
    </row>
    <row r="570" spans="1:2" x14ac:dyDescent="0.25">
      <c r="A570" s="147"/>
      <c r="B570" s="147"/>
    </row>
    <row r="571" spans="1:2" x14ac:dyDescent="0.25">
      <c r="A571" s="147"/>
      <c r="B571" s="147"/>
    </row>
    <row r="572" spans="1:2" x14ac:dyDescent="0.25">
      <c r="A572" s="147"/>
      <c r="B572" s="147"/>
    </row>
    <row r="573" spans="1:2" x14ac:dyDescent="0.25">
      <c r="A573" s="147"/>
      <c r="B573" s="147"/>
    </row>
    <row r="574" spans="1:2" x14ac:dyDescent="0.25">
      <c r="A574" s="147"/>
      <c r="B574" s="147"/>
    </row>
    <row r="575" spans="1:2" x14ac:dyDescent="0.25">
      <c r="A575" s="147"/>
      <c r="B575" s="147"/>
    </row>
    <row r="576" spans="1:2" x14ac:dyDescent="0.25">
      <c r="A576" s="147"/>
      <c r="B576" s="147"/>
    </row>
    <row r="577" spans="1:2" x14ac:dyDescent="0.25">
      <c r="A577" s="147"/>
      <c r="B577" s="147"/>
    </row>
    <row r="578" spans="1:2" x14ac:dyDescent="0.25">
      <c r="A578" s="147"/>
      <c r="B578" s="147"/>
    </row>
    <row r="579" spans="1:2" x14ac:dyDescent="0.25">
      <c r="A579" s="147"/>
      <c r="B579" s="147"/>
    </row>
    <row r="580" spans="1:2" x14ac:dyDescent="0.25">
      <c r="A580" s="147"/>
      <c r="B580" s="147"/>
    </row>
    <row r="581" spans="1:2" x14ac:dyDescent="0.25">
      <c r="A581" s="147"/>
      <c r="B581" s="147"/>
    </row>
    <row r="582" spans="1:2" x14ac:dyDescent="0.25">
      <c r="A582" s="147"/>
      <c r="B582" s="147"/>
    </row>
    <row r="583" spans="1:2" x14ac:dyDescent="0.25">
      <c r="A583" s="147"/>
      <c r="B583" s="147"/>
    </row>
    <row r="584" spans="1:2" x14ac:dyDescent="0.25">
      <c r="A584" s="147"/>
      <c r="B584" s="147"/>
    </row>
    <row r="585" spans="1:2" x14ac:dyDescent="0.25">
      <c r="A585" s="147"/>
      <c r="B585" s="147"/>
    </row>
    <row r="586" spans="1:2" x14ac:dyDescent="0.25">
      <c r="A586" s="147"/>
      <c r="B586" s="147"/>
    </row>
    <row r="587" spans="1:2" x14ac:dyDescent="0.25">
      <c r="A587" s="147"/>
      <c r="B587" s="147"/>
    </row>
    <row r="588" spans="1:2" x14ac:dyDescent="0.25">
      <c r="A588" s="147"/>
      <c r="B588" s="147"/>
    </row>
    <row r="589" spans="1:2" x14ac:dyDescent="0.25">
      <c r="A589" s="147"/>
      <c r="B589" s="147"/>
    </row>
    <row r="590" spans="1:2" x14ac:dyDescent="0.25">
      <c r="A590" s="147"/>
      <c r="B590" s="147"/>
    </row>
    <row r="591" spans="1:2" x14ac:dyDescent="0.25">
      <c r="A591" s="147"/>
      <c r="B591" s="147"/>
    </row>
    <row r="592" spans="1:2" x14ac:dyDescent="0.25">
      <c r="A592" s="147"/>
      <c r="B592" s="147"/>
    </row>
    <row r="593" spans="1:2" x14ac:dyDescent="0.25">
      <c r="A593" s="147"/>
      <c r="B593" s="147"/>
    </row>
    <row r="594" spans="1:2" x14ac:dyDescent="0.25">
      <c r="A594" s="147"/>
      <c r="B594" s="147"/>
    </row>
    <row r="595" spans="1:2" x14ac:dyDescent="0.25">
      <c r="A595" s="147"/>
      <c r="B595" s="147"/>
    </row>
    <row r="596" spans="1:2" x14ac:dyDescent="0.25">
      <c r="A596" s="147"/>
      <c r="B596" s="147"/>
    </row>
    <row r="597" spans="1:2" x14ac:dyDescent="0.25">
      <c r="A597" s="147"/>
      <c r="B597" s="147"/>
    </row>
    <row r="598" spans="1:2" x14ac:dyDescent="0.25">
      <c r="A598" s="147"/>
      <c r="B598" s="147"/>
    </row>
    <row r="599" spans="1:2" x14ac:dyDescent="0.25">
      <c r="A599" s="147"/>
      <c r="B599" s="147"/>
    </row>
    <row r="600" spans="1:2" x14ac:dyDescent="0.25">
      <c r="A600" s="147"/>
      <c r="B600" s="147"/>
    </row>
    <row r="601" spans="1:2" x14ac:dyDescent="0.25">
      <c r="A601" s="147"/>
      <c r="B601" s="147"/>
    </row>
    <row r="602" spans="1:2" x14ac:dyDescent="0.25">
      <c r="A602" s="147"/>
      <c r="B602" s="147"/>
    </row>
    <row r="603" spans="1:2" x14ac:dyDescent="0.25">
      <c r="A603" s="147"/>
      <c r="B603" s="147"/>
    </row>
    <row r="604" spans="1:2" x14ac:dyDescent="0.25">
      <c r="A604" s="147"/>
      <c r="B604" s="147"/>
    </row>
    <row r="605" spans="1:2" x14ac:dyDescent="0.25">
      <c r="A605" s="147"/>
      <c r="B605" s="147"/>
    </row>
    <row r="606" spans="1:2" x14ac:dyDescent="0.25">
      <c r="A606" s="147"/>
      <c r="B606" s="147"/>
    </row>
    <row r="607" spans="1:2" x14ac:dyDescent="0.25">
      <c r="A607" s="147"/>
      <c r="B607" s="147"/>
    </row>
    <row r="608" spans="1:2" x14ac:dyDescent="0.25">
      <c r="A608" s="147"/>
      <c r="B608" s="147"/>
    </row>
    <row r="609" spans="1:2" x14ac:dyDescent="0.25">
      <c r="A609" s="147"/>
      <c r="B609" s="147"/>
    </row>
    <row r="610" spans="1:2" x14ac:dyDescent="0.25">
      <c r="A610" s="147"/>
      <c r="B610" s="147"/>
    </row>
    <row r="611" spans="1:2" x14ac:dyDescent="0.25">
      <c r="A611" s="147"/>
      <c r="B611" s="147"/>
    </row>
    <row r="612" spans="1:2" x14ac:dyDescent="0.25">
      <c r="A612" s="147"/>
      <c r="B612" s="147"/>
    </row>
    <row r="613" spans="1:2" x14ac:dyDescent="0.25">
      <c r="A613" s="147"/>
      <c r="B613" s="147"/>
    </row>
    <row r="614" spans="1:2" x14ac:dyDescent="0.25">
      <c r="A614" s="147"/>
      <c r="B614" s="147"/>
    </row>
    <row r="615" spans="1:2" x14ac:dyDescent="0.25">
      <c r="A615" s="147"/>
      <c r="B615" s="147"/>
    </row>
    <row r="616" spans="1:2" x14ac:dyDescent="0.25">
      <c r="A616" s="147"/>
      <c r="B616" s="147"/>
    </row>
    <row r="617" spans="1:2" x14ac:dyDescent="0.25">
      <c r="A617" s="147"/>
      <c r="B617" s="147"/>
    </row>
    <row r="618" spans="1:2" x14ac:dyDescent="0.25">
      <c r="A618" s="147"/>
      <c r="B618" s="147"/>
    </row>
    <row r="619" spans="1:2" x14ac:dyDescent="0.25">
      <c r="A619" s="147"/>
      <c r="B619" s="147"/>
    </row>
    <row r="620" spans="1:2" x14ac:dyDescent="0.25">
      <c r="A620" s="147"/>
      <c r="B620" s="147"/>
    </row>
    <row r="621" spans="1:2" x14ac:dyDescent="0.25">
      <c r="A621" s="147"/>
      <c r="B621" s="147"/>
    </row>
    <row r="622" spans="1:2" x14ac:dyDescent="0.25">
      <c r="A622" s="147"/>
      <c r="B622" s="147"/>
    </row>
    <row r="623" spans="1:2" x14ac:dyDescent="0.25">
      <c r="A623" s="147"/>
      <c r="B623" s="147"/>
    </row>
    <row r="624" spans="1:2" x14ac:dyDescent="0.25">
      <c r="A624" s="147"/>
      <c r="B624" s="147"/>
    </row>
    <row r="625" spans="1:2" x14ac:dyDescent="0.25">
      <c r="A625" s="147"/>
      <c r="B625" s="147"/>
    </row>
    <row r="626" spans="1:2" x14ac:dyDescent="0.25">
      <c r="A626" s="147"/>
      <c r="B626" s="147"/>
    </row>
    <row r="627" spans="1:2" x14ac:dyDescent="0.25">
      <c r="A627" s="147"/>
      <c r="B627" s="147"/>
    </row>
    <row r="628" spans="1:2" x14ac:dyDescent="0.25">
      <c r="A628" s="147"/>
      <c r="B628" s="147"/>
    </row>
    <row r="629" spans="1:2" x14ac:dyDescent="0.25">
      <c r="A629" s="147"/>
      <c r="B629" s="147"/>
    </row>
    <row r="630" spans="1:2" x14ac:dyDescent="0.25">
      <c r="A630" s="147"/>
      <c r="B630" s="147"/>
    </row>
    <row r="631" spans="1:2" x14ac:dyDescent="0.25">
      <c r="A631" s="147"/>
      <c r="B631" s="147"/>
    </row>
    <row r="632" spans="1:2" x14ac:dyDescent="0.25">
      <c r="A632" s="147"/>
      <c r="B632" s="147"/>
    </row>
    <row r="633" spans="1:2" x14ac:dyDescent="0.25">
      <c r="A633" s="147"/>
      <c r="B633" s="147"/>
    </row>
    <row r="634" spans="1:2" x14ac:dyDescent="0.25">
      <c r="A634" s="147"/>
      <c r="B634" s="147"/>
    </row>
    <row r="635" spans="1:2" x14ac:dyDescent="0.25">
      <c r="A635" s="147"/>
      <c r="B635" s="147"/>
    </row>
    <row r="636" spans="1:2" x14ac:dyDescent="0.25">
      <c r="A636" s="147"/>
      <c r="B636" s="147"/>
    </row>
    <row r="637" spans="1:2" x14ac:dyDescent="0.25">
      <c r="A637" s="147"/>
      <c r="B637" s="147"/>
    </row>
    <row r="638" spans="1:2" x14ac:dyDescent="0.25">
      <c r="A638" s="147"/>
      <c r="B638" s="147"/>
    </row>
    <row r="639" spans="1:2" x14ac:dyDescent="0.25">
      <c r="A639" s="147"/>
      <c r="B639" s="147"/>
    </row>
    <row r="640" spans="1:2" x14ac:dyDescent="0.25">
      <c r="A640" s="147"/>
      <c r="B640" s="147"/>
    </row>
    <row r="641" spans="1:2" x14ac:dyDescent="0.25">
      <c r="A641" s="147"/>
      <c r="B641" s="147"/>
    </row>
    <row r="642" spans="1:2" x14ac:dyDescent="0.25">
      <c r="A642" s="147"/>
      <c r="B642" s="147"/>
    </row>
    <row r="643" spans="1:2" x14ac:dyDescent="0.25">
      <c r="A643" s="147"/>
      <c r="B643" s="147"/>
    </row>
    <row r="644" spans="1:2" x14ac:dyDescent="0.25">
      <c r="A644" s="147"/>
      <c r="B644" s="147"/>
    </row>
    <row r="645" spans="1:2" x14ac:dyDescent="0.25">
      <c r="A645" s="147"/>
      <c r="B645" s="147"/>
    </row>
    <row r="646" spans="1:2" x14ac:dyDescent="0.25">
      <c r="A646" s="147"/>
      <c r="B646" s="147"/>
    </row>
    <row r="647" spans="1:2" x14ac:dyDescent="0.25">
      <c r="A647" s="147"/>
      <c r="B647" s="147"/>
    </row>
    <row r="648" spans="1:2" x14ac:dyDescent="0.25">
      <c r="A648" s="147"/>
      <c r="B648" s="147"/>
    </row>
    <row r="649" spans="1:2" x14ac:dyDescent="0.25">
      <c r="A649" s="147"/>
      <c r="B649" s="147"/>
    </row>
    <row r="650" spans="1:2" x14ac:dyDescent="0.25">
      <c r="A650" s="147"/>
      <c r="B650" s="147"/>
    </row>
    <row r="651" spans="1:2" x14ac:dyDescent="0.25">
      <c r="A651" s="147"/>
      <c r="B651" s="147"/>
    </row>
    <row r="652" spans="1:2" x14ac:dyDescent="0.25">
      <c r="A652" s="147"/>
      <c r="B652" s="147"/>
    </row>
    <row r="653" spans="1:2" x14ac:dyDescent="0.25">
      <c r="A653" s="147"/>
      <c r="B653" s="147"/>
    </row>
    <row r="654" spans="1:2" x14ac:dyDescent="0.25">
      <c r="A654" s="147"/>
      <c r="B654" s="147"/>
    </row>
    <row r="655" spans="1:2" x14ac:dyDescent="0.25">
      <c r="A655" s="147"/>
      <c r="B655" s="147"/>
    </row>
    <row r="656" spans="1:2" x14ac:dyDescent="0.25">
      <c r="A656" s="147"/>
      <c r="B656" s="147"/>
    </row>
    <row r="657" spans="1:2" x14ac:dyDescent="0.25">
      <c r="A657" s="147"/>
      <c r="B657" s="147"/>
    </row>
    <row r="658" spans="1:2" x14ac:dyDescent="0.25">
      <c r="A658" s="147"/>
      <c r="B658" s="147"/>
    </row>
    <row r="659" spans="1:2" x14ac:dyDescent="0.25">
      <c r="A659" s="147"/>
      <c r="B659" s="147"/>
    </row>
    <row r="660" spans="1:2" x14ac:dyDescent="0.25">
      <c r="A660" s="147"/>
      <c r="B660" s="147"/>
    </row>
    <row r="661" spans="1:2" x14ac:dyDescent="0.25">
      <c r="A661" s="147"/>
      <c r="B661" s="147"/>
    </row>
    <row r="662" spans="1:2" x14ac:dyDescent="0.25">
      <c r="A662" s="147"/>
      <c r="B662" s="147"/>
    </row>
    <row r="663" spans="1:2" x14ac:dyDescent="0.25">
      <c r="A663" s="147"/>
      <c r="B663" s="147"/>
    </row>
    <row r="664" spans="1:2" x14ac:dyDescent="0.25">
      <c r="A664" s="147"/>
      <c r="B664" s="147"/>
    </row>
    <row r="665" spans="1:2" x14ac:dyDescent="0.25">
      <c r="A665" s="147"/>
      <c r="B665" s="147"/>
    </row>
    <row r="666" spans="1:2" x14ac:dyDescent="0.25">
      <c r="A666" s="147"/>
      <c r="B666" s="147"/>
    </row>
    <row r="667" spans="1:2" x14ac:dyDescent="0.25">
      <c r="A667" s="147"/>
      <c r="B667" s="147"/>
    </row>
    <row r="668" spans="1:2" x14ac:dyDescent="0.25">
      <c r="A668" s="147"/>
      <c r="B668" s="147"/>
    </row>
    <row r="669" spans="1:2" x14ac:dyDescent="0.25">
      <c r="A669" s="147"/>
      <c r="B669" s="147"/>
    </row>
    <row r="670" spans="1:2" x14ac:dyDescent="0.25">
      <c r="A670" s="147"/>
      <c r="B670" s="147"/>
    </row>
    <row r="671" spans="1:2" x14ac:dyDescent="0.25">
      <c r="A671" s="147"/>
      <c r="B671" s="147"/>
    </row>
    <row r="672" spans="1:2" x14ac:dyDescent="0.25">
      <c r="A672" s="147"/>
      <c r="B672" s="147"/>
    </row>
    <row r="673" spans="1:2" x14ac:dyDescent="0.25">
      <c r="A673" s="147"/>
      <c r="B673" s="147"/>
    </row>
    <row r="674" spans="1:2" x14ac:dyDescent="0.25">
      <c r="A674" s="147"/>
      <c r="B674" s="147"/>
    </row>
    <row r="675" spans="1:2" x14ac:dyDescent="0.25">
      <c r="A675" s="147"/>
      <c r="B675" s="147"/>
    </row>
    <row r="676" spans="1:2" x14ac:dyDescent="0.25">
      <c r="A676" s="147"/>
      <c r="B676" s="147"/>
    </row>
    <row r="677" spans="1:2" x14ac:dyDescent="0.25">
      <c r="A677" s="147"/>
      <c r="B677" s="147"/>
    </row>
    <row r="678" spans="1:2" x14ac:dyDescent="0.25">
      <c r="A678" s="147"/>
      <c r="B678" s="147"/>
    </row>
    <row r="679" spans="1:2" x14ac:dyDescent="0.25">
      <c r="A679" s="147"/>
      <c r="B679" s="147"/>
    </row>
    <row r="680" spans="1:2" x14ac:dyDescent="0.25">
      <c r="A680" s="147"/>
      <c r="B680" s="147"/>
    </row>
    <row r="681" spans="1:2" x14ac:dyDescent="0.25">
      <c r="A681" s="147"/>
      <c r="B681" s="147"/>
    </row>
    <row r="682" spans="1:2" x14ac:dyDescent="0.25">
      <c r="A682" s="147"/>
      <c r="B682" s="147"/>
    </row>
    <row r="683" spans="1:2" x14ac:dyDescent="0.25">
      <c r="A683" s="147"/>
      <c r="B683" s="147"/>
    </row>
    <row r="684" spans="1:2" x14ac:dyDescent="0.25">
      <c r="A684" s="147"/>
      <c r="B684" s="147"/>
    </row>
    <row r="685" spans="1:2" x14ac:dyDescent="0.25">
      <c r="A685" s="147"/>
      <c r="B685" s="147"/>
    </row>
    <row r="686" spans="1:2" x14ac:dyDescent="0.25">
      <c r="A686" s="147"/>
      <c r="B686" s="147"/>
    </row>
    <row r="687" spans="1:2" x14ac:dyDescent="0.25">
      <c r="A687" s="147"/>
      <c r="B687" s="147"/>
    </row>
    <row r="688" spans="1:2" x14ac:dyDescent="0.25">
      <c r="A688" s="147"/>
      <c r="B688" s="147"/>
    </row>
    <row r="689" spans="1:2" x14ac:dyDescent="0.25">
      <c r="A689" s="147"/>
      <c r="B689" s="147"/>
    </row>
    <row r="690" spans="1:2" x14ac:dyDescent="0.25">
      <c r="A690" s="147"/>
      <c r="B690" s="147"/>
    </row>
    <row r="691" spans="1:2" x14ac:dyDescent="0.25">
      <c r="A691" s="147"/>
      <c r="B691" s="147"/>
    </row>
    <row r="692" spans="1:2" x14ac:dyDescent="0.25">
      <c r="A692" s="147"/>
      <c r="B692" s="147"/>
    </row>
    <row r="693" spans="1:2" x14ac:dyDescent="0.25">
      <c r="A693" s="147"/>
      <c r="B693" s="147"/>
    </row>
    <row r="694" spans="1:2" x14ac:dyDescent="0.25">
      <c r="A694" s="147"/>
      <c r="B694" s="147"/>
    </row>
    <row r="695" spans="1:2" x14ac:dyDescent="0.25">
      <c r="A695" s="147"/>
      <c r="B695" s="147"/>
    </row>
    <row r="696" spans="1:2" x14ac:dyDescent="0.25">
      <c r="A696" s="147"/>
      <c r="B696" s="147"/>
    </row>
    <row r="697" spans="1:2" x14ac:dyDescent="0.25">
      <c r="A697" s="147"/>
      <c r="B697" s="147"/>
    </row>
    <row r="698" spans="1:2" x14ac:dyDescent="0.25">
      <c r="A698" s="147"/>
      <c r="B698" s="147"/>
    </row>
    <row r="699" spans="1:2" x14ac:dyDescent="0.25">
      <c r="A699" s="147"/>
      <c r="B699" s="147"/>
    </row>
    <row r="700" spans="1:2" x14ac:dyDescent="0.25">
      <c r="A700" s="147"/>
      <c r="B700" s="147"/>
    </row>
    <row r="701" spans="1:2" x14ac:dyDescent="0.25">
      <c r="A701" s="147"/>
      <c r="B701" s="147"/>
    </row>
    <row r="702" spans="1:2" x14ac:dyDescent="0.25">
      <c r="A702" s="147"/>
      <c r="B702" s="147"/>
    </row>
    <row r="703" spans="1:2" x14ac:dyDescent="0.25">
      <c r="A703" s="147"/>
      <c r="B703" s="147"/>
    </row>
    <row r="704" spans="1:2" x14ac:dyDescent="0.25">
      <c r="A704" s="147"/>
      <c r="B704" s="147"/>
    </row>
    <row r="705" spans="1:2" x14ac:dyDescent="0.25">
      <c r="A705" s="147"/>
      <c r="B705" s="147"/>
    </row>
    <row r="706" spans="1:2" x14ac:dyDescent="0.25">
      <c r="A706" s="147"/>
      <c r="B706" s="147"/>
    </row>
    <row r="707" spans="1:2" x14ac:dyDescent="0.25">
      <c r="A707" s="147"/>
      <c r="B707" s="147"/>
    </row>
    <row r="708" spans="1:2" x14ac:dyDescent="0.25">
      <c r="A708" s="147"/>
      <c r="B708" s="147"/>
    </row>
    <row r="709" spans="1:2" x14ac:dyDescent="0.25">
      <c r="A709" s="147"/>
      <c r="B709" s="147"/>
    </row>
    <row r="710" spans="1:2" x14ac:dyDescent="0.25">
      <c r="A710" s="147"/>
      <c r="B710" s="147"/>
    </row>
    <row r="711" spans="1:2" x14ac:dyDescent="0.25">
      <c r="A711" s="147"/>
      <c r="B711" s="147"/>
    </row>
    <row r="712" spans="1:2" x14ac:dyDescent="0.25">
      <c r="A712" s="147"/>
      <c r="B712" s="147"/>
    </row>
    <row r="713" spans="1:2" x14ac:dyDescent="0.25">
      <c r="A713" s="147"/>
      <c r="B713" s="147"/>
    </row>
    <row r="714" spans="1:2" x14ac:dyDescent="0.25">
      <c r="A714" s="147"/>
      <c r="B714" s="147"/>
    </row>
    <row r="715" spans="1:2" x14ac:dyDescent="0.25">
      <c r="A715" s="147"/>
      <c r="B715" s="147"/>
    </row>
    <row r="716" spans="1:2" x14ac:dyDescent="0.25">
      <c r="A716" s="147"/>
      <c r="B716" s="147"/>
    </row>
    <row r="717" spans="1:2" x14ac:dyDescent="0.25">
      <c r="A717" s="147"/>
      <c r="B717" s="147"/>
    </row>
    <row r="718" spans="1:2" x14ac:dyDescent="0.25">
      <c r="A718" s="147"/>
      <c r="B718" s="147"/>
    </row>
    <row r="719" spans="1:2" x14ac:dyDescent="0.25">
      <c r="A719" s="147"/>
      <c r="B719" s="147"/>
    </row>
    <row r="720" spans="1:2" x14ac:dyDescent="0.25">
      <c r="A720" s="147"/>
      <c r="B720" s="147"/>
    </row>
    <row r="721" spans="1:2" x14ac:dyDescent="0.25">
      <c r="A721" s="147"/>
      <c r="B721" s="147"/>
    </row>
    <row r="722" spans="1:2" x14ac:dyDescent="0.25">
      <c r="A722" s="147"/>
      <c r="B722" s="147"/>
    </row>
    <row r="723" spans="1:2" x14ac:dyDescent="0.25">
      <c r="A723" s="147"/>
      <c r="B723" s="147"/>
    </row>
    <row r="724" spans="1:2" x14ac:dyDescent="0.25">
      <c r="A724" s="147"/>
      <c r="B724" s="147"/>
    </row>
    <row r="725" spans="1:2" x14ac:dyDescent="0.25">
      <c r="A725" s="147"/>
      <c r="B725" s="147"/>
    </row>
    <row r="726" spans="1:2" x14ac:dyDescent="0.25">
      <c r="A726" s="147"/>
      <c r="B726" s="147"/>
    </row>
    <row r="727" spans="1:2" x14ac:dyDescent="0.25">
      <c r="A727" s="147"/>
      <c r="B727" s="147"/>
    </row>
    <row r="728" spans="1:2" x14ac:dyDescent="0.25">
      <c r="A728" s="147"/>
      <c r="B728" s="147"/>
    </row>
    <row r="729" spans="1:2" x14ac:dyDescent="0.25">
      <c r="A729" s="147"/>
      <c r="B729" s="147"/>
    </row>
    <row r="730" spans="1:2" x14ac:dyDescent="0.25">
      <c r="A730" s="147"/>
      <c r="B730" s="147"/>
    </row>
    <row r="731" spans="1:2" x14ac:dyDescent="0.25">
      <c r="A731" s="147"/>
      <c r="B731" s="147"/>
    </row>
    <row r="732" spans="1:2" x14ac:dyDescent="0.25">
      <c r="A732" s="147"/>
      <c r="B732" s="147"/>
    </row>
    <row r="733" spans="1:2" x14ac:dyDescent="0.25">
      <c r="A733" s="147"/>
      <c r="B733" s="147"/>
    </row>
    <row r="734" spans="1:2" x14ac:dyDescent="0.25">
      <c r="A734" s="147"/>
      <c r="B734" s="147"/>
    </row>
    <row r="735" spans="1:2" x14ac:dyDescent="0.25">
      <c r="A735" s="147"/>
      <c r="B735" s="147"/>
    </row>
    <row r="736" spans="1:2" x14ac:dyDescent="0.25">
      <c r="A736" s="147"/>
      <c r="B736" s="147"/>
    </row>
    <row r="737" spans="1:2" x14ac:dyDescent="0.25">
      <c r="A737" s="147"/>
      <c r="B737" s="147"/>
    </row>
    <row r="738" spans="1:2" x14ac:dyDescent="0.25">
      <c r="A738" s="147"/>
      <c r="B738" s="147"/>
    </row>
    <row r="739" spans="1:2" x14ac:dyDescent="0.25">
      <c r="A739" s="147"/>
      <c r="B739" s="147"/>
    </row>
    <row r="740" spans="1:2" x14ac:dyDescent="0.25">
      <c r="A740" s="147"/>
      <c r="B740" s="147"/>
    </row>
    <row r="741" spans="1:2" x14ac:dyDescent="0.25">
      <c r="A741" s="147"/>
      <c r="B741" s="147"/>
    </row>
    <row r="742" spans="1:2" x14ac:dyDescent="0.25">
      <c r="A742" s="147"/>
      <c r="B742" s="147"/>
    </row>
    <row r="743" spans="1:2" x14ac:dyDescent="0.25">
      <c r="A743" s="147"/>
      <c r="B743" s="147"/>
    </row>
    <row r="744" spans="1:2" x14ac:dyDescent="0.25">
      <c r="A744" s="147"/>
      <c r="B744" s="147"/>
    </row>
    <row r="745" spans="1:2" x14ac:dyDescent="0.25">
      <c r="A745" s="147"/>
      <c r="B745" s="147"/>
    </row>
    <row r="746" spans="1:2" x14ac:dyDescent="0.25">
      <c r="A746" s="147"/>
      <c r="B746" s="147"/>
    </row>
    <row r="747" spans="1:2" x14ac:dyDescent="0.25">
      <c r="A747" s="147"/>
      <c r="B747" s="147"/>
    </row>
    <row r="748" spans="1:2" x14ac:dyDescent="0.25">
      <c r="A748" s="147"/>
      <c r="B748" s="147"/>
    </row>
    <row r="749" spans="1:2" x14ac:dyDescent="0.25">
      <c r="A749" s="147"/>
      <c r="B749" s="147"/>
    </row>
    <row r="750" spans="1:2" x14ac:dyDescent="0.25">
      <c r="A750" s="147"/>
      <c r="B750" s="147"/>
    </row>
    <row r="751" spans="1:2" x14ac:dyDescent="0.25">
      <c r="A751" s="147"/>
      <c r="B751" s="147"/>
    </row>
    <row r="752" spans="1:2" x14ac:dyDescent="0.25">
      <c r="A752" s="147"/>
      <c r="B752" s="147"/>
    </row>
    <row r="753" spans="1:2" x14ac:dyDescent="0.25">
      <c r="A753" s="147"/>
      <c r="B753" s="147"/>
    </row>
    <row r="754" spans="1:2" x14ac:dyDescent="0.25">
      <c r="A754" s="147"/>
      <c r="B754" s="147"/>
    </row>
    <row r="755" spans="1:2" x14ac:dyDescent="0.25">
      <c r="A755" s="147"/>
      <c r="B755" s="147"/>
    </row>
    <row r="756" spans="1:2" x14ac:dyDescent="0.25">
      <c r="A756" s="147"/>
      <c r="B756" s="147"/>
    </row>
    <row r="757" spans="1:2" x14ac:dyDescent="0.25">
      <c r="A757" s="147"/>
      <c r="B757" s="147"/>
    </row>
    <row r="758" spans="1:2" x14ac:dyDescent="0.25">
      <c r="A758" s="147"/>
      <c r="B758" s="147"/>
    </row>
    <row r="759" spans="1:2" x14ac:dyDescent="0.25">
      <c r="A759" s="147"/>
      <c r="B759" s="147"/>
    </row>
    <row r="760" spans="1:2" x14ac:dyDescent="0.25">
      <c r="A760" s="147"/>
      <c r="B760" s="147"/>
    </row>
    <row r="761" spans="1:2" x14ac:dyDescent="0.25">
      <c r="A761" s="147"/>
      <c r="B761" s="147"/>
    </row>
    <row r="762" spans="1:2" x14ac:dyDescent="0.25">
      <c r="A762" s="147"/>
      <c r="B762" s="147"/>
    </row>
    <row r="763" spans="1:2" x14ac:dyDescent="0.25">
      <c r="A763" s="147"/>
      <c r="B763" s="147"/>
    </row>
    <row r="764" spans="1:2" x14ac:dyDescent="0.25">
      <c r="A764" s="147"/>
      <c r="B764" s="147"/>
    </row>
    <row r="765" spans="1:2" x14ac:dyDescent="0.25">
      <c r="A765" s="147"/>
      <c r="B765" s="147"/>
    </row>
    <row r="766" spans="1:2" x14ac:dyDescent="0.25">
      <c r="A766" s="147"/>
      <c r="B766" s="147"/>
    </row>
    <row r="767" spans="1:2" x14ac:dyDescent="0.25">
      <c r="A767" s="147"/>
      <c r="B767" s="147"/>
    </row>
    <row r="768" spans="1:2" x14ac:dyDescent="0.25">
      <c r="A768" s="147"/>
      <c r="B768" s="147"/>
    </row>
    <row r="769" spans="1:2" x14ac:dyDescent="0.25">
      <c r="A769" s="147"/>
      <c r="B769" s="147"/>
    </row>
    <row r="770" spans="1:2" x14ac:dyDescent="0.25">
      <c r="A770" s="147"/>
      <c r="B770" s="147"/>
    </row>
    <row r="771" spans="1:2" x14ac:dyDescent="0.25">
      <c r="A771" s="147"/>
      <c r="B771" s="147"/>
    </row>
    <row r="772" spans="1:2" x14ac:dyDescent="0.25">
      <c r="A772" s="147"/>
      <c r="B772" s="147"/>
    </row>
    <row r="773" spans="1:2" x14ac:dyDescent="0.25">
      <c r="A773" s="147"/>
      <c r="B773" s="147"/>
    </row>
    <row r="774" spans="1:2" x14ac:dyDescent="0.25">
      <c r="A774" s="147"/>
      <c r="B774" s="147"/>
    </row>
    <row r="775" spans="1:2" x14ac:dyDescent="0.25">
      <c r="A775" s="147"/>
      <c r="B775" s="147"/>
    </row>
    <row r="776" spans="1:2" x14ac:dyDescent="0.25">
      <c r="A776" s="147"/>
      <c r="B776" s="147"/>
    </row>
    <row r="777" spans="1:2" x14ac:dyDescent="0.25">
      <c r="A777" s="147"/>
      <c r="B777" s="147"/>
    </row>
    <row r="778" spans="1:2" x14ac:dyDescent="0.25">
      <c r="A778" s="147"/>
      <c r="B778" s="147"/>
    </row>
    <row r="779" spans="1:2" x14ac:dyDescent="0.25">
      <c r="A779" s="147"/>
      <c r="B779" s="147"/>
    </row>
    <row r="780" spans="1:2" x14ac:dyDescent="0.25">
      <c r="A780" s="147"/>
      <c r="B780" s="147"/>
    </row>
    <row r="781" spans="1:2" x14ac:dyDescent="0.25">
      <c r="A781" s="147"/>
      <c r="B781" s="147"/>
    </row>
    <row r="782" spans="1:2" x14ac:dyDescent="0.25">
      <c r="A782" s="147"/>
      <c r="B782" s="147"/>
    </row>
    <row r="783" spans="1:2" x14ac:dyDescent="0.25">
      <c r="A783" s="147"/>
      <c r="B783" s="147"/>
    </row>
    <row r="784" spans="1:2" x14ac:dyDescent="0.25">
      <c r="A784" s="147"/>
      <c r="B784" s="147"/>
    </row>
    <row r="785" spans="1:2" x14ac:dyDescent="0.25">
      <c r="A785" s="147"/>
      <c r="B785" s="147"/>
    </row>
    <row r="786" spans="1:2" x14ac:dyDescent="0.25">
      <c r="A786" s="147"/>
      <c r="B786" s="147"/>
    </row>
    <row r="787" spans="1:2" x14ac:dyDescent="0.25">
      <c r="A787" s="147"/>
      <c r="B787" s="147"/>
    </row>
    <row r="788" spans="1:2" x14ac:dyDescent="0.25">
      <c r="A788" s="147"/>
      <c r="B788" s="147"/>
    </row>
    <row r="789" spans="1:2" x14ac:dyDescent="0.25">
      <c r="A789" s="147"/>
      <c r="B789" s="147"/>
    </row>
    <row r="790" spans="1:2" x14ac:dyDescent="0.25">
      <c r="A790" s="147"/>
      <c r="B790" s="147"/>
    </row>
    <row r="791" spans="1:2" x14ac:dyDescent="0.25">
      <c r="A791" s="147"/>
      <c r="B791" s="147"/>
    </row>
    <row r="792" spans="1:2" x14ac:dyDescent="0.25">
      <c r="A792" s="147"/>
      <c r="B792" s="147"/>
    </row>
    <row r="793" spans="1:2" x14ac:dyDescent="0.25">
      <c r="A793" s="147"/>
      <c r="B793" s="147"/>
    </row>
  </sheetData>
  <sheetProtection algorithmName="SHA-512" hashValue="ONbKxZ5fmTapXE/T0YUaJPE3S9xDraEOMtzwjU6yZhK+mw5Wfy5Aebr/dC6W6OPsQVH79IY5UDtm9dgOFBfYcg==" saltValue="YIIAoCp1igKLF+NaG0WMUw==" spinCount="100000" sheet="1" objects="1" scenarios="1"/>
  <conditionalFormatting sqref="A6">
    <cfRule type="expression" priority="9" stopIfTrue="1">
      <formula>MOD(ROW(),2)=0</formula>
    </cfRule>
    <cfRule type="expression" priority="10" stopIfTrue="1">
      <formula>MOD(ROW(),2)&lt;&gt;0</formula>
    </cfRule>
  </conditionalFormatting>
  <conditionalFormatting sqref="A8:B53">
    <cfRule type="expression" dxfId="1273" priority="7" stopIfTrue="1">
      <formula>MOD(ROW(),2)=0</formula>
    </cfRule>
    <cfRule type="expression" dxfId="1272" priority="8" stopIfTrue="1">
      <formula>MOD(ROW(),2)&lt;&gt;0</formula>
    </cfRule>
  </conditionalFormatting>
  <conditionalFormatting sqref="A54:B54">
    <cfRule type="expression" dxfId="1271" priority="3" stopIfTrue="1">
      <formula>MOD(ROW(),2)=0</formula>
    </cfRule>
    <cfRule type="expression" dxfId="1270" priority="4" stopIfTrue="1">
      <formula>MOD(ROW(),2)&lt;&gt;0</formula>
    </cfRule>
  </conditionalFormatting>
  <conditionalFormatting sqref="A55:B55">
    <cfRule type="expression" dxfId="1269" priority="1" stopIfTrue="1">
      <formula>MOD(ROW(),2)=0</formula>
    </cfRule>
    <cfRule type="expression" dxfId="1268" priority="2"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79"/>
  <dimension ref="A1:AV65"/>
  <sheetViews>
    <sheetView showGridLines="0" topLeftCell="H1" zoomScale="85" zoomScaleNormal="85" workbookViewId="0">
      <selection activeCell="B22" sqref="B22"/>
    </sheetView>
  </sheetViews>
  <sheetFormatPr defaultColWidth="10" defaultRowHeight="13.2" x14ac:dyDescent="0.25"/>
  <cols>
    <col min="1" max="1" width="31.88671875" style="27" customWidth="1"/>
    <col min="2" max="48" width="22.88671875" style="27" customWidth="1"/>
    <col min="49" max="16384" width="10" style="27"/>
  </cols>
  <sheetData>
    <row r="1" spans="1:48" ht="21" x14ac:dyDescent="0.4">
      <c r="A1" s="40" t="s">
        <v>0</v>
      </c>
      <c r="B1" s="41"/>
      <c r="C1" s="41"/>
      <c r="D1" s="41"/>
      <c r="E1" s="41"/>
      <c r="F1" s="41"/>
      <c r="G1" s="41"/>
      <c r="H1" s="41"/>
      <c r="I1" s="41"/>
    </row>
    <row r="2" spans="1:48" ht="15.6" x14ac:dyDescent="0.3">
      <c r="A2" s="42" t="str">
        <f>IF(title="&gt; Enter workbook title here","Enter workbook title in Cover sheet",title)</f>
        <v>Fire_S - Consolidated Factor Spreadsheet</v>
      </c>
      <c r="B2" s="43"/>
      <c r="C2" s="43"/>
      <c r="D2" s="43"/>
      <c r="E2" s="43"/>
      <c r="F2" s="43"/>
      <c r="G2" s="43"/>
      <c r="H2" s="43"/>
      <c r="I2" s="43"/>
    </row>
    <row r="3" spans="1:48" ht="15.6" x14ac:dyDescent="0.3">
      <c r="A3" s="44" t="str">
        <f>TABLE_FACTOR_TYPE&amp;" - x-"&amp;TABLE_SERIES_NUMBER</f>
        <v>Scheme Pays AA - x-613</v>
      </c>
      <c r="B3" s="43"/>
      <c r="C3" s="43"/>
      <c r="D3" s="43"/>
      <c r="E3" s="43"/>
      <c r="F3" s="43"/>
      <c r="G3" s="43"/>
      <c r="H3" s="43"/>
      <c r="I3" s="43"/>
    </row>
    <row r="4" spans="1:48" x14ac:dyDescent="0.25">
      <c r="A4" s="45"/>
    </row>
    <row r="6" spans="1:48" x14ac:dyDescent="0.25">
      <c r="A6" s="77" t="s">
        <v>573</v>
      </c>
      <c r="B6" s="79" t="s">
        <v>574</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row>
    <row r="7" spans="1:48" x14ac:dyDescent="0.25">
      <c r="A7" s="78" t="s">
        <v>575</v>
      </c>
      <c r="B7" s="80" t="s">
        <v>82</v>
      </c>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row>
    <row r="8" spans="1:48" x14ac:dyDescent="0.25">
      <c r="A8" s="78" t="s">
        <v>285</v>
      </c>
      <c r="B8" s="80">
        <v>2006</v>
      </c>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row>
    <row r="9" spans="1:48" x14ac:dyDescent="0.25">
      <c r="A9" s="78" t="s">
        <v>286</v>
      </c>
      <c r="B9" s="80" t="s">
        <v>504</v>
      </c>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row>
    <row r="10" spans="1:48" x14ac:dyDescent="0.25">
      <c r="A10" s="78" t="s">
        <v>6</v>
      </c>
      <c r="B10" s="80" t="s">
        <v>537</v>
      </c>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row>
    <row r="11" spans="1:48" x14ac:dyDescent="0.25">
      <c r="A11" s="78" t="s">
        <v>287</v>
      </c>
      <c r="B11" s="80" t="s">
        <v>422</v>
      </c>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row>
    <row r="12" spans="1:48" x14ac:dyDescent="0.25">
      <c r="A12" s="78" t="s">
        <v>288</v>
      </c>
      <c r="B12" s="80" t="s">
        <v>433</v>
      </c>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row>
    <row r="13" spans="1:48" hidden="1" x14ac:dyDescent="0.25">
      <c r="A13" s="78" t="s">
        <v>582</v>
      </c>
      <c r="B13" s="80">
        <v>1</v>
      </c>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row>
    <row r="14" spans="1:48" hidden="1" x14ac:dyDescent="0.25">
      <c r="A14" s="78" t="s">
        <v>290</v>
      </c>
      <c r="B14" s="80">
        <v>613</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row>
    <row r="15" spans="1:48" x14ac:dyDescent="0.25">
      <c r="A15" s="78" t="s">
        <v>585</v>
      </c>
      <c r="B15" s="80" t="s">
        <v>538</v>
      </c>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row>
    <row r="16" spans="1:48" x14ac:dyDescent="0.25">
      <c r="A16" s="78" t="s">
        <v>292</v>
      </c>
      <c r="B16" s="80" t="s">
        <v>478</v>
      </c>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row>
    <row r="17" spans="1:48" ht="39.6" x14ac:dyDescent="0.25">
      <c r="A17" s="78" t="s">
        <v>657</v>
      </c>
      <c r="B17" s="85" t="s">
        <v>525</v>
      </c>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row>
    <row r="18" spans="1:48" x14ac:dyDescent="0.25">
      <c r="A18" s="78" t="s">
        <v>589</v>
      </c>
      <c r="B18" s="86">
        <v>45135</v>
      </c>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row>
    <row r="19" spans="1:48" x14ac:dyDescent="0.25">
      <c r="A19" s="78" t="s">
        <v>295</v>
      </c>
      <c r="B19" s="86">
        <v>45135</v>
      </c>
      <c r="C19" s="80"/>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row>
    <row r="20" spans="1:48" x14ac:dyDescent="0.25">
      <c r="A20" s="78" t="s">
        <v>297</v>
      </c>
      <c r="B20" s="85" t="s">
        <v>310</v>
      </c>
      <c r="C20" s="80"/>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row>
    <row r="21" spans="1:48" x14ac:dyDescent="0.25">
      <c r="A21" s="168" t="s">
        <v>658</v>
      </c>
      <c r="B21" s="85" t="s">
        <v>309</v>
      </c>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row>
    <row r="23" spans="1:48" x14ac:dyDescent="0.25">
      <c r="B23" s="95" t="str">
        <f>HYPERLINK("#'Factor List'!A1","Back to Factor List")</f>
        <v>Back to Factor List</v>
      </c>
    </row>
    <row r="24" spans="1:48" x14ac:dyDescent="0.25">
      <c r="B24" s="95" t="str">
        <f>HYPERLINK("#'Assumptions'!A1","Assumptions")</f>
        <v>Assumptions</v>
      </c>
    </row>
    <row r="26" spans="1:48" x14ac:dyDescent="0.25">
      <c r="A26" s="91" t="s">
        <v>700</v>
      </c>
      <c r="B26" s="91">
        <v>18</v>
      </c>
      <c r="C26" s="91">
        <v>19</v>
      </c>
      <c r="D26" s="91">
        <v>20</v>
      </c>
      <c r="E26" s="91">
        <v>21</v>
      </c>
      <c r="F26" s="91">
        <v>22</v>
      </c>
      <c r="G26" s="91">
        <v>23</v>
      </c>
      <c r="H26" s="91">
        <v>24</v>
      </c>
      <c r="I26" s="91">
        <v>25</v>
      </c>
      <c r="J26" s="91">
        <v>26</v>
      </c>
      <c r="K26" s="91">
        <v>27</v>
      </c>
      <c r="L26" s="91">
        <v>28</v>
      </c>
      <c r="M26" s="91">
        <v>29</v>
      </c>
      <c r="N26" s="91">
        <v>30</v>
      </c>
      <c r="O26" s="91">
        <v>31</v>
      </c>
      <c r="P26" s="91">
        <v>32</v>
      </c>
      <c r="Q26" s="91">
        <v>33</v>
      </c>
      <c r="R26" s="91">
        <v>34</v>
      </c>
      <c r="S26" s="91">
        <v>35</v>
      </c>
      <c r="T26" s="91">
        <v>36</v>
      </c>
      <c r="U26" s="91">
        <v>37</v>
      </c>
      <c r="V26" s="91">
        <v>38</v>
      </c>
      <c r="W26" s="91">
        <v>39</v>
      </c>
      <c r="X26" s="91">
        <v>40</v>
      </c>
      <c r="Y26" s="91">
        <v>41</v>
      </c>
      <c r="Z26" s="91">
        <v>42</v>
      </c>
      <c r="AA26" s="91">
        <v>43</v>
      </c>
      <c r="AB26" s="91">
        <v>44</v>
      </c>
      <c r="AC26" s="91">
        <v>45</v>
      </c>
      <c r="AD26" s="91">
        <v>46</v>
      </c>
      <c r="AE26" s="91">
        <v>47</v>
      </c>
      <c r="AF26" s="91">
        <v>48</v>
      </c>
      <c r="AG26" s="91">
        <v>49</v>
      </c>
      <c r="AH26" s="91">
        <v>50</v>
      </c>
      <c r="AI26" s="91">
        <v>51</v>
      </c>
      <c r="AJ26" s="91">
        <v>52</v>
      </c>
      <c r="AK26" s="91">
        <v>53</v>
      </c>
      <c r="AL26" s="91">
        <v>54</v>
      </c>
      <c r="AM26" s="91">
        <v>55</v>
      </c>
      <c r="AN26" s="91">
        <v>56</v>
      </c>
      <c r="AO26" s="91">
        <v>57</v>
      </c>
      <c r="AP26" s="91">
        <v>58</v>
      </c>
      <c r="AQ26" s="91">
        <v>59</v>
      </c>
      <c r="AR26" s="91">
        <v>60</v>
      </c>
      <c r="AS26" s="91">
        <v>61</v>
      </c>
      <c r="AT26" s="91">
        <v>62</v>
      </c>
      <c r="AU26" s="91">
        <v>63</v>
      </c>
      <c r="AV26" s="91">
        <v>64</v>
      </c>
    </row>
    <row r="27" spans="1:48" x14ac:dyDescent="0.25">
      <c r="A27" s="92">
        <v>0</v>
      </c>
      <c r="B27" s="94">
        <v>0.20499999999999999</v>
      </c>
      <c r="C27" s="94">
        <v>0.20899999999999999</v>
      </c>
      <c r="D27" s="94">
        <v>0.214</v>
      </c>
      <c r="E27" s="94">
        <v>0.219</v>
      </c>
      <c r="F27" s="94">
        <v>0.224</v>
      </c>
      <c r="G27" s="94">
        <v>0.22900000000000001</v>
      </c>
      <c r="H27" s="94">
        <v>0.23499999999999999</v>
      </c>
      <c r="I27" s="94">
        <v>0.24099999999999999</v>
      </c>
      <c r="J27" s="94">
        <v>0.246</v>
      </c>
      <c r="K27" s="94">
        <v>0.253</v>
      </c>
      <c r="L27" s="94">
        <v>0.25900000000000001</v>
      </c>
      <c r="M27" s="94">
        <v>0.26500000000000001</v>
      </c>
      <c r="N27" s="94">
        <v>0.27200000000000002</v>
      </c>
      <c r="O27" s="94">
        <v>0.27900000000000003</v>
      </c>
      <c r="P27" s="94">
        <v>0.28699999999999998</v>
      </c>
      <c r="Q27" s="94">
        <v>0.29499999999999998</v>
      </c>
      <c r="R27" s="94">
        <v>0.30299999999999999</v>
      </c>
      <c r="S27" s="94">
        <v>0.311</v>
      </c>
      <c r="T27" s="94">
        <v>0.32</v>
      </c>
      <c r="U27" s="94">
        <v>0.32900000000000001</v>
      </c>
      <c r="V27" s="94">
        <v>0.33800000000000002</v>
      </c>
      <c r="W27" s="94">
        <v>0.34899999999999998</v>
      </c>
      <c r="X27" s="94">
        <v>0.35899999999999999</v>
      </c>
      <c r="Y27" s="94">
        <v>0.37</v>
      </c>
      <c r="Z27" s="94">
        <v>0.38200000000000001</v>
      </c>
      <c r="AA27" s="94">
        <v>0.39400000000000002</v>
      </c>
      <c r="AB27" s="94">
        <v>0.40699999999999997</v>
      </c>
      <c r="AC27" s="94">
        <v>0.42</v>
      </c>
      <c r="AD27" s="94">
        <v>0.434</v>
      </c>
      <c r="AE27" s="94">
        <v>0.45</v>
      </c>
      <c r="AF27" s="94">
        <v>0.46500000000000002</v>
      </c>
      <c r="AG27" s="94">
        <v>0.48199999999999998</v>
      </c>
      <c r="AH27" s="94">
        <v>0.5</v>
      </c>
      <c r="AI27" s="94">
        <v>0.51900000000000002</v>
      </c>
      <c r="AJ27" s="94">
        <v>0.54</v>
      </c>
      <c r="AK27" s="94">
        <v>0.56100000000000005</v>
      </c>
      <c r="AL27" s="94">
        <v>0.58499999999999996</v>
      </c>
      <c r="AM27" s="94">
        <v>0.60899999999999999</v>
      </c>
      <c r="AN27" s="94">
        <v>0.63600000000000001</v>
      </c>
      <c r="AO27" s="94">
        <v>0.66500000000000004</v>
      </c>
      <c r="AP27" s="94">
        <v>0.69499999999999995</v>
      </c>
      <c r="AQ27" s="94">
        <v>0.72899999999999998</v>
      </c>
      <c r="AR27" s="94">
        <v>0.76500000000000001</v>
      </c>
      <c r="AS27" s="94">
        <v>0.80400000000000005</v>
      </c>
      <c r="AT27" s="94">
        <v>0.84599999999999997</v>
      </c>
      <c r="AU27" s="94">
        <v>0.89300000000000002</v>
      </c>
      <c r="AV27" s="94">
        <v>0.94399999999999995</v>
      </c>
    </row>
    <row r="28" spans="1:48" x14ac:dyDescent="0.25">
      <c r="A28" s="92">
        <v>1</v>
      </c>
      <c r="B28" s="94">
        <v>0.20499999999999999</v>
      </c>
      <c r="C28" s="94">
        <v>0.21</v>
      </c>
      <c r="D28" s="94">
        <v>0.215</v>
      </c>
      <c r="E28" s="94">
        <v>0.219</v>
      </c>
      <c r="F28" s="94">
        <v>0.22500000000000001</v>
      </c>
      <c r="G28" s="94">
        <v>0.23</v>
      </c>
      <c r="H28" s="94">
        <v>0.23499999999999999</v>
      </c>
      <c r="I28" s="94">
        <v>0.24099999999999999</v>
      </c>
      <c r="J28" s="94">
        <v>0.247</v>
      </c>
      <c r="K28" s="94">
        <v>0.253</v>
      </c>
      <c r="L28" s="94">
        <v>0.25900000000000001</v>
      </c>
      <c r="M28" s="94">
        <v>0.26600000000000001</v>
      </c>
      <c r="N28" s="94">
        <v>0.27300000000000002</v>
      </c>
      <c r="O28" s="94">
        <v>0.28000000000000003</v>
      </c>
      <c r="P28" s="94">
        <v>0.28699999999999998</v>
      </c>
      <c r="Q28" s="94">
        <v>0.29499999999999998</v>
      </c>
      <c r="R28" s="94">
        <v>0.30299999999999999</v>
      </c>
      <c r="S28" s="94">
        <v>0.312</v>
      </c>
      <c r="T28" s="94">
        <v>0.32100000000000001</v>
      </c>
      <c r="U28" s="94">
        <v>0.33</v>
      </c>
      <c r="V28" s="94">
        <v>0.33900000000000002</v>
      </c>
      <c r="W28" s="94">
        <v>0.34899999999999998</v>
      </c>
      <c r="X28" s="94">
        <v>0.36</v>
      </c>
      <c r="Y28" s="94">
        <v>0.371</v>
      </c>
      <c r="Z28" s="94">
        <v>0.38300000000000001</v>
      </c>
      <c r="AA28" s="94">
        <v>0.39500000000000002</v>
      </c>
      <c r="AB28" s="94">
        <v>0.40799999999999997</v>
      </c>
      <c r="AC28" s="94">
        <v>0.42099999999999999</v>
      </c>
      <c r="AD28" s="94">
        <v>0.436</v>
      </c>
      <c r="AE28" s="94">
        <v>0.45100000000000001</v>
      </c>
      <c r="AF28" s="94">
        <v>0.46700000000000003</v>
      </c>
      <c r="AG28" s="94">
        <v>0.48399999999999999</v>
      </c>
      <c r="AH28" s="94">
        <v>0.502</v>
      </c>
      <c r="AI28" s="94">
        <v>0.52100000000000002</v>
      </c>
      <c r="AJ28" s="94">
        <v>0.54100000000000004</v>
      </c>
      <c r="AK28" s="94">
        <v>0.56299999999999994</v>
      </c>
      <c r="AL28" s="94">
        <v>0.58699999999999997</v>
      </c>
      <c r="AM28" s="94">
        <v>0.61199999999999999</v>
      </c>
      <c r="AN28" s="94">
        <v>0.63800000000000001</v>
      </c>
      <c r="AO28" s="94">
        <v>0.66700000000000004</v>
      </c>
      <c r="AP28" s="94">
        <v>0.69799999999999995</v>
      </c>
      <c r="AQ28" s="94">
        <v>0.73199999999999998</v>
      </c>
      <c r="AR28" s="94">
        <v>0.76800000000000002</v>
      </c>
      <c r="AS28" s="94">
        <v>0.80700000000000005</v>
      </c>
      <c r="AT28" s="94">
        <v>0.85</v>
      </c>
      <c r="AU28" s="94">
        <v>0.89700000000000002</v>
      </c>
      <c r="AV28" s="94">
        <v>0.94899999999999995</v>
      </c>
    </row>
    <row r="29" spans="1:48" x14ac:dyDescent="0.25">
      <c r="A29" s="92">
        <v>2</v>
      </c>
      <c r="B29" s="94">
        <v>0.20499999999999999</v>
      </c>
      <c r="C29" s="94">
        <v>0.21</v>
      </c>
      <c r="D29" s="94">
        <v>0.215</v>
      </c>
      <c r="E29" s="94">
        <v>0.22</v>
      </c>
      <c r="F29" s="94">
        <v>0.22500000000000001</v>
      </c>
      <c r="G29" s="94">
        <v>0.23</v>
      </c>
      <c r="H29" s="94">
        <v>0.23599999999999999</v>
      </c>
      <c r="I29" s="94">
        <v>0.24199999999999999</v>
      </c>
      <c r="J29" s="94">
        <v>0.247</v>
      </c>
      <c r="K29" s="94">
        <v>0.254</v>
      </c>
      <c r="L29" s="94">
        <v>0.26</v>
      </c>
      <c r="M29" s="94">
        <v>0.26700000000000002</v>
      </c>
      <c r="N29" s="94">
        <v>0.27400000000000002</v>
      </c>
      <c r="O29" s="94">
        <v>0.28100000000000003</v>
      </c>
      <c r="P29" s="94">
        <v>0.28799999999999998</v>
      </c>
      <c r="Q29" s="94">
        <v>0.29599999999999999</v>
      </c>
      <c r="R29" s="94">
        <v>0.30399999999999999</v>
      </c>
      <c r="S29" s="94">
        <v>0.312</v>
      </c>
      <c r="T29" s="94">
        <v>0.32100000000000001</v>
      </c>
      <c r="U29" s="94">
        <v>0.33100000000000002</v>
      </c>
      <c r="V29" s="94">
        <v>0.34</v>
      </c>
      <c r="W29" s="94">
        <v>0.35</v>
      </c>
      <c r="X29" s="94">
        <v>0.36099999999999999</v>
      </c>
      <c r="Y29" s="94">
        <v>0.372</v>
      </c>
      <c r="Z29" s="94">
        <v>0.38400000000000001</v>
      </c>
      <c r="AA29" s="94">
        <v>0.39600000000000002</v>
      </c>
      <c r="AB29" s="94">
        <v>0.40899999999999997</v>
      </c>
      <c r="AC29" s="94">
        <v>0.42299999999999999</v>
      </c>
      <c r="AD29" s="94">
        <v>0.437</v>
      </c>
      <c r="AE29" s="94">
        <v>0.45200000000000001</v>
      </c>
      <c r="AF29" s="94">
        <v>0.46800000000000003</v>
      </c>
      <c r="AG29" s="94">
        <v>0.48499999999999999</v>
      </c>
      <c r="AH29" s="94">
        <v>0.503</v>
      </c>
      <c r="AI29" s="94">
        <v>0.52300000000000002</v>
      </c>
      <c r="AJ29" s="94">
        <v>0.54300000000000004</v>
      </c>
      <c r="AK29" s="94">
        <v>0.56499999999999995</v>
      </c>
      <c r="AL29" s="94">
        <v>0.58899999999999997</v>
      </c>
      <c r="AM29" s="94">
        <v>0.61399999999999999</v>
      </c>
      <c r="AN29" s="94">
        <v>0.64100000000000001</v>
      </c>
      <c r="AO29" s="94">
        <v>0.67</v>
      </c>
      <c r="AP29" s="94">
        <v>0.70099999999999996</v>
      </c>
      <c r="AQ29" s="94">
        <v>0.73499999999999999</v>
      </c>
      <c r="AR29" s="94">
        <v>0.77100000000000002</v>
      </c>
      <c r="AS29" s="94">
        <v>0.81100000000000005</v>
      </c>
      <c r="AT29" s="94">
        <v>0.85399999999999998</v>
      </c>
      <c r="AU29" s="94">
        <v>0.90200000000000002</v>
      </c>
      <c r="AV29" s="94">
        <v>0.95299999999999996</v>
      </c>
    </row>
    <row r="30" spans="1:48" x14ac:dyDescent="0.25">
      <c r="A30" s="92">
        <v>3</v>
      </c>
      <c r="B30" s="94">
        <v>0.20599999999999999</v>
      </c>
      <c r="C30" s="94">
        <v>0.21099999999999999</v>
      </c>
      <c r="D30" s="94">
        <v>0.215</v>
      </c>
      <c r="E30" s="94">
        <v>0.22</v>
      </c>
      <c r="F30" s="94">
        <v>0.22500000000000001</v>
      </c>
      <c r="G30" s="94">
        <v>0.23100000000000001</v>
      </c>
      <c r="H30" s="94">
        <v>0.23599999999999999</v>
      </c>
      <c r="I30" s="94">
        <v>0.24199999999999999</v>
      </c>
      <c r="J30" s="94">
        <v>0.248</v>
      </c>
      <c r="K30" s="94">
        <v>0.254</v>
      </c>
      <c r="L30" s="94">
        <v>0.26100000000000001</v>
      </c>
      <c r="M30" s="94">
        <v>0.26700000000000002</v>
      </c>
      <c r="N30" s="94">
        <v>0.27400000000000002</v>
      </c>
      <c r="O30" s="94">
        <v>0.28100000000000003</v>
      </c>
      <c r="P30" s="94">
        <v>0.28899999999999998</v>
      </c>
      <c r="Q30" s="94">
        <v>0.29699999999999999</v>
      </c>
      <c r="R30" s="94">
        <v>0.30499999999999999</v>
      </c>
      <c r="S30" s="94">
        <v>0.313</v>
      </c>
      <c r="T30" s="94">
        <v>0.32200000000000001</v>
      </c>
      <c r="U30" s="94">
        <v>0.33100000000000002</v>
      </c>
      <c r="V30" s="94">
        <v>0.34100000000000003</v>
      </c>
      <c r="W30" s="94">
        <v>0.35099999999999998</v>
      </c>
      <c r="X30" s="94">
        <v>0.36199999999999999</v>
      </c>
      <c r="Y30" s="94">
        <v>0.373</v>
      </c>
      <c r="Z30" s="94">
        <v>0.38500000000000001</v>
      </c>
      <c r="AA30" s="94">
        <v>0.39700000000000002</v>
      </c>
      <c r="AB30" s="94">
        <v>0.41</v>
      </c>
      <c r="AC30" s="94">
        <v>0.42399999999999999</v>
      </c>
      <c r="AD30" s="94">
        <v>0.438</v>
      </c>
      <c r="AE30" s="94">
        <v>0.45300000000000001</v>
      </c>
      <c r="AF30" s="94">
        <v>0.47</v>
      </c>
      <c r="AG30" s="94">
        <v>0.48699999999999999</v>
      </c>
      <c r="AH30" s="94">
        <v>0.505</v>
      </c>
      <c r="AI30" s="94">
        <v>0.52400000000000002</v>
      </c>
      <c r="AJ30" s="94">
        <v>0.54500000000000004</v>
      </c>
      <c r="AK30" s="94">
        <v>0.56699999999999995</v>
      </c>
      <c r="AL30" s="94">
        <v>0.59099999999999997</v>
      </c>
      <c r="AM30" s="94">
        <v>0.61599999999999999</v>
      </c>
      <c r="AN30" s="94">
        <v>0.64300000000000002</v>
      </c>
      <c r="AO30" s="94">
        <v>0.67200000000000004</v>
      </c>
      <c r="AP30" s="94">
        <v>0.70399999999999996</v>
      </c>
      <c r="AQ30" s="94">
        <v>0.73799999999999999</v>
      </c>
      <c r="AR30" s="94">
        <v>0.77400000000000002</v>
      </c>
      <c r="AS30" s="94">
        <v>0.81499999999999995</v>
      </c>
      <c r="AT30" s="94">
        <v>0.85799999999999998</v>
      </c>
      <c r="AU30" s="94">
        <v>0.90600000000000003</v>
      </c>
      <c r="AV30" s="94">
        <v>0.95799999999999996</v>
      </c>
    </row>
    <row r="31" spans="1:48" x14ac:dyDescent="0.25">
      <c r="A31" s="92">
        <v>4</v>
      </c>
      <c r="B31" s="94">
        <v>0.20599999999999999</v>
      </c>
      <c r="C31" s="94">
        <v>0.21099999999999999</v>
      </c>
      <c r="D31" s="94">
        <v>0.216</v>
      </c>
      <c r="E31" s="94">
        <v>0.221</v>
      </c>
      <c r="F31" s="94">
        <v>0.22600000000000001</v>
      </c>
      <c r="G31" s="94">
        <v>0.23100000000000001</v>
      </c>
      <c r="H31" s="94">
        <v>0.23699999999999999</v>
      </c>
      <c r="I31" s="94">
        <v>0.24299999999999999</v>
      </c>
      <c r="J31" s="94">
        <v>0.249</v>
      </c>
      <c r="K31" s="94">
        <v>0.255</v>
      </c>
      <c r="L31" s="94">
        <v>0.26100000000000001</v>
      </c>
      <c r="M31" s="94">
        <v>0.26800000000000002</v>
      </c>
      <c r="N31" s="94">
        <v>0.27500000000000002</v>
      </c>
      <c r="O31" s="94">
        <v>0.28199999999999997</v>
      </c>
      <c r="P31" s="94">
        <v>0.28899999999999998</v>
      </c>
      <c r="Q31" s="94">
        <v>0.29699999999999999</v>
      </c>
      <c r="R31" s="94">
        <v>0.30499999999999999</v>
      </c>
      <c r="S31" s="94">
        <v>0.314</v>
      </c>
      <c r="T31" s="94">
        <v>0.32300000000000001</v>
      </c>
      <c r="U31" s="94">
        <v>0.33200000000000002</v>
      </c>
      <c r="V31" s="94">
        <v>0.34200000000000003</v>
      </c>
      <c r="W31" s="94">
        <v>0.35199999999999998</v>
      </c>
      <c r="X31" s="94">
        <v>0.36299999999999999</v>
      </c>
      <c r="Y31" s="94">
        <v>0.374</v>
      </c>
      <c r="Z31" s="94">
        <v>0.38600000000000001</v>
      </c>
      <c r="AA31" s="94">
        <v>0.39800000000000002</v>
      </c>
      <c r="AB31" s="94">
        <v>0.41099999999999998</v>
      </c>
      <c r="AC31" s="94">
        <v>0.42499999999999999</v>
      </c>
      <c r="AD31" s="94">
        <v>0.439</v>
      </c>
      <c r="AE31" s="94">
        <v>0.45500000000000002</v>
      </c>
      <c r="AF31" s="94">
        <v>0.47099999999999997</v>
      </c>
      <c r="AG31" s="94">
        <v>0.48799999999999999</v>
      </c>
      <c r="AH31" s="94">
        <v>0.50700000000000001</v>
      </c>
      <c r="AI31" s="94">
        <v>0.52600000000000002</v>
      </c>
      <c r="AJ31" s="94">
        <v>0.54700000000000004</v>
      </c>
      <c r="AK31" s="94">
        <v>0.56899999999999995</v>
      </c>
      <c r="AL31" s="94">
        <v>0.59299999999999997</v>
      </c>
      <c r="AM31" s="94">
        <v>0.61799999999999999</v>
      </c>
      <c r="AN31" s="94">
        <v>0.64500000000000002</v>
      </c>
      <c r="AO31" s="94">
        <v>0.67500000000000004</v>
      </c>
      <c r="AP31" s="94">
        <v>0.70599999999999996</v>
      </c>
      <c r="AQ31" s="94">
        <v>0.74099999999999999</v>
      </c>
      <c r="AR31" s="94">
        <v>0.77800000000000002</v>
      </c>
      <c r="AS31" s="94">
        <v>0.81799999999999995</v>
      </c>
      <c r="AT31" s="94">
        <v>0.86199999999999999</v>
      </c>
      <c r="AU31" s="94">
        <v>0.91</v>
      </c>
      <c r="AV31" s="94">
        <v>0.96299999999999997</v>
      </c>
    </row>
    <row r="32" spans="1:48" x14ac:dyDescent="0.25">
      <c r="A32" s="92">
        <v>5</v>
      </c>
      <c r="B32" s="94">
        <v>0.20699999999999999</v>
      </c>
      <c r="C32" s="94">
        <v>0.21099999999999999</v>
      </c>
      <c r="D32" s="94">
        <v>0.216</v>
      </c>
      <c r="E32" s="94">
        <v>0.221</v>
      </c>
      <c r="F32" s="94">
        <v>0.22600000000000001</v>
      </c>
      <c r="G32" s="94">
        <v>0.23200000000000001</v>
      </c>
      <c r="H32" s="94">
        <v>0.23699999999999999</v>
      </c>
      <c r="I32" s="94">
        <v>0.24299999999999999</v>
      </c>
      <c r="J32" s="94">
        <v>0.249</v>
      </c>
      <c r="K32" s="94">
        <v>0.255</v>
      </c>
      <c r="L32" s="94">
        <v>0.26200000000000001</v>
      </c>
      <c r="M32" s="94">
        <v>0.26800000000000002</v>
      </c>
      <c r="N32" s="94">
        <v>0.27500000000000002</v>
      </c>
      <c r="O32" s="94">
        <v>0.28299999999999997</v>
      </c>
      <c r="P32" s="94">
        <v>0.28999999999999998</v>
      </c>
      <c r="Q32" s="94">
        <v>0.29799999999999999</v>
      </c>
      <c r="R32" s="94">
        <v>0.30599999999999999</v>
      </c>
      <c r="S32" s="94">
        <v>0.315</v>
      </c>
      <c r="T32" s="94">
        <v>0.32400000000000001</v>
      </c>
      <c r="U32" s="94">
        <v>0.33300000000000002</v>
      </c>
      <c r="V32" s="94">
        <v>0.34300000000000003</v>
      </c>
      <c r="W32" s="94">
        <v>0.35299999999999998</v>
      </c>
      <c r="X32" s="94">
        <v>0.36399999999999999</v>
      </c>
      <c r="Y32" s="94">
        <v>0.375</v>
      </c>
      <c r="Z32" s="94">
        <v>0.38700000000000001</v>
      </c>
      <c r="AA32" s="94">
        <v>0.39900000000000002</v>
      </c>
      <c r="AB32" s="94">
        <v>0.41199999999999998</v>
      </c>
      <c r="AC32" s="94">
        <v>0.42599999999999999</v>
      </c>
      <c r="AD32" s="94">
        <v>0.441</v>
      </c>
      <c r="AE32" s="94">
        <v>0.45600000000000002</v>
      </c>
      <c r="AF32" s="94">
        <v>0.47199999999999998</v>
      </c>
      <c r="AG32" s="94">
        <v>0.49</v>
      </c>
      <c r="AH32" s="94">
        <v>0.50800000000000001</v>
      </c>
      <c r="AI32" s="94">
        <v>0.52800000000000002</v>
      </c>
      <c r="AJ32" s="94">
        <v>0.54900000000000004</v>
      </c>
      <c r="AK32" s="94">
        <v>0.57099999999999995</v>
      </c>
      <c r="AL32" s="94">
        <v>0.59499999999999997</v>
      </c>
      <c r="AM32" s="94">
        <v>0.62</v>
      </c>
      <c r="AN32" s="94">
        <v>0.64800000000000002</v>
      </c>
      <c r="AO32" s="94">
        <v>0.67700000000000005</v>
      </c>
      <c r="AP32" s="94">
        <v>0.70899999999999996</v>
      </c>
      <c r="AQ32" s="94">
        <v>0.74399999999999999</v>
      </c>
      <c r="AR32" s="94">
        <v>0.78100000000000003</v>
      </c>
      <c r="AS32" s="94">
        <v>0.82199999999999995</v>
      </c>
      <c r="AT32" s="94">
        <v>0.86599999999999999</v>
      </c>
      <c r="AU32" s="94">
        <v>0.91400000000000003</v>
      </c>
      <c r="AV32" s="94">
        <v>0.96699999999999997</v>
      </c>
    </row>
    <row r="33" spans="1:48" x14ac:dyDescent="0.25">
      <c r="A33" s="92">
        <v>6</v>
      </c>
      <c r="B33" s="94">
        <v>0.20699999999999999</v>
      </c>
      <c r="C33" s="94">
        <v>0.21199999999999999</v>
      </c>
      <c r="D33" s="94">
        <v>0.217</v>
      </c>
      <c r="E33" s="94">
        <v>0.222</v>
      </c>
      <c r="F33" s="94">
        <v>0.22700000000000001</v>
      </c>
      <c r="G33" s="94">
        <v>0.23200000000000001</v>
      </c>
      <c r="H33" s="94">
        <v>0.23799999999999999</v>
      </c>
      <c r="I33" s="94">
        <v>0.24399999999999999</v>
      </c>
      <c r="J33" s="94">
        <v>0.25</v>
      </c>
      <c r="K33" s="94">
        <v>0.25600000000000001</v>
      </c>
      <c r="L33" s="94">
        <v>0.26200000000000001</v>
      </c>
      <c r="M33" s="94">
        <v>0.26900000000000002</v>
      </c>
      <c r="N33" s="94">
        <v>0.27600000000000002</v>
      </c>
      <c r="O33" s="94">
        <v>0.28299999999999997</v>
      </c>
      <c r="P33" s="94">
        <v>0.29099999999999998</v>
      </c>
      <c r="Q33" s="94">
        <v>0.29899999999999999</v>
      </c>
      <c r="R33" s="94">
        <v>0.307</v>
      </c>
      <c r="S33" s="94">
        <v>0.315</v>
      </c>
      <c r="T33" s="94">
        <v>0.32400000000000001</v>
      </c>
      <c r="U33" s="94">
        <v>0.33400000000000002</v>
      </c>
      <c r="V33" s="94">
        <v>0.34399999999999997</v>
      </c>
      <c r="W33" s="94">
        <v>0.35399999999999998</v>
      </c>
      <c r="X33" s="94">
        <v>0.36499999999999999</v>
      </c>
      <c r="Y33" s="94">
        <v>0.376</v>
      </c>
      <c r="Z33" s="94">
        <v>0.38800000000000001</v>
      </c>
      <c r="AA33" s="94">
        <v>0.4</v>
      </c>
      <c r="AB33" s="94">
        <v>0.41299999999999998</v>
      </c>
      <c r="AC33" s="94">
        <v>0.42699999999999999</v>
      </c>
      <c r="AD33" s="94">
        <v>0.442</v>
      </c>
      <c r="AE33" s="94">
        <v>0.45700000000000002</v>
      </c>
      <c r="AF33" s="94">
        <v>0.47399999999999998</v>
      </c>
      <c r="AG33" s="94">
        <v>0.49099999999999999</v>
      </c>
      <c r="AH33" s="94">
        <v>0.51</v>
      </c>
      <c r="AI33" s="94">
        <v>0.53</v>
      </c>
      <c r="AJ33" s="94">
        <v>0.55100000000000005</v>
      </c>
      <c r="AK33" s="94">
        <v>0.57299999999999995</v>
      </c>
      <c r="AL33" s="94">
        <v>0.59699999999999998</v>
      </c>
      <c r="AM33" s="94">
        <v>0.623</v>
      </c>
      <c r="AN33" s="94">
        <v>0.65</v>
      </c>
      <c r="AO33" s="94">
        <v>0.68</v>
      </c>
      <c r="AP33" s="94">
        <v>0.71199999999999997</v>
      </c>
      <c r="AQ33" s="94">
        <v>0.747</v>
      </c>
      <c r="AR33" s="94">
        <v>0.78400000000000003</v>
      </c>
      <c r="AS33" s="94">
        <v>0.82499999999999996</v>
      </c>
      <c r="AT33" s="94">
        <v>0.87</v>
      </c>
      <c r="AU33" s="94">
        <v>0.91800000000000004</v>
      </c>
      <c r="AV33" s="94">
        <v>0.97199999999999998</v>
      </c>
    </row>
    <row r="34" spans="1:48" x14ac:dyDescent="0.25">
      <c r="A34" s="92">
        <v>7</v>
      </c>
      <c r="B34" s="94">
        <v>0.20699999999999999</v>
      </c>
      <c r="C34" s="94">
        <v>0.21199999999999999</v>
      </c>
      <c r="D34" s="94">
        <v>0.217</v>
      </c>
      <c r="E34" s="94">
        <v>0.222</v>
      </c>
      <c r="F34" s="94">
        <v>0.22700000000000001</v>
      </c>
      <c r="G34" s="94">
        <v>0.23300000000000001</v>
      </c>
      <c r="H34" s="94">
        <v>0.23799999999999999</v>
      </c>
      <c r="I34" s="94">
        <v>0.24399999999999999</v>
      </c>
      <c r="J34" s="94">
        <v>0.25</v>
      </c>
      <c r="K34" s="94">
        <v>0.25600000000000001</v>
      </c>
      <c r="L34" s="94">
        <v>0.26300000000000001</v>
      </c>
      <c r="M34" s="94">
        <v>0.26900000000000002</v>
      </c>
      <c r="N34" s="94">
        <v>0.27600000000000002</v>
      </c>
      <c r="O34" s="94">
        <v>0.28399999999999997</v>
      </c>
      <c r="P34" s="94">
        <v>0.29099999999999998</v>
      </c>
      <c r="Q34" s="94">
        <v>0.29899999999999999</v>
      </c>
      <c r="R34" s="94">
        <v>0.307</v>
      </c>
      <c r="S34" s="94">
        <v>0.316</v>
      </c>
      <c r="T34" s="94">
        <v>0.32500000000000001</v>
      </c>
      <c r="U34" s="94">
        <v>0.33400000000000002</v>
      </c>
      <c r="V34" s="94">
        <v>0.34399999999999997</v>
      </c>
      <c r="W34" s="94">
        <v>0.35499999999999998</v>
      </c>
      <c r="X34" s="94">
        <v>0.36499999999999999</v>
      </c>
      <c r="Y34" s="94">
        <v>0.377</v>
      </c>
      <c r="Z34" s="94">
        <v>0.38900000000000001</v>
      </c>
      <c r="AA34" s="94">
        <v>0.40100000000000002</v>
      </c>
      <c r="AB34" s="94">
        <v>0.41499999999999998</v>
      </c>
      <c r="AC34" s="94">
        <v>0.42799999999999999</v>
      </c>
      <c r="AD34" s="94">
        <v>0.443</v>
      </c>
      <c r="AE34" s="94">
        <v>0.45900000000000002</v>
      </c>
      <c r="AF34" s="94">
        <v>0.47499999999999998</v>
      </c>
      <c r="AG34" s="94">
        <v>0.49299999999999999</v>
      </c>
      <c r="AH34" s="94">
        <v>0.51100000000000001</v>
      </c>
      <c r="AI34" s="94">
        <v>0.53100000000000003</v>
      </c>
      <c r="AJ34" s="94">
        <v>0.55200000000000005</v>
      </c>
      <c r="AK34" s="94">
        <v>0.57499999999999996</v>
      </c>
      <c r="AL34" s="94">
        <v>0.59899999999999998</v>
      </c>
      <c r="AM34" s="94">
        <v>0.625</v>
      </c>
      <c r="AN34" s="94">
        <v>0.65300000000000002</v>
      </c>
      <c r="AO34" s="94">
        <v>0.68200000000000005</v>
      </c>
      <c r="AP34" s="94">
        <v>0.71499999999999997</v>
      </c>
      <c r="AQ34" s="94">
        <v>0.75</v>
      </c>
      <c r="AR34" s="94">
        <v>0.78800000000000003</v>
      </c>
      <c r="AS34" s="94">
        <v>0.82899999999999996</v>
      </c>
      <c r="AT34" s="94">
        <v>0.874</v>
      </c>
      <c r="AU34" s="94">
        <v>0.92300000000000004</v>
      </c>
      <c r="AV34" s="94">
        <v>0.97699999999999998</v>
      </c>
    </row>
    <row r="35" spans="1:48" x14ac:dyDescent="0.25">
      <c r="A35" s="92">
        <v>8</v>
      </c>
      <c r="B35" s="94">
        <v>0.20799999999999999</v>
      </c>
      <c r="C35" s="94">
        <v>0.21299999999999999</v>
      </c>
      <c r="D35" s="94">
        <v>0.217</v>
      </c>
      <c r="E35" s="94">
        <v>0.222</v>
      </c>
      <c r="F35" s="94">
        <v>0.22800000000000001</v>
      </c>
      <c r="G35" s="94">
        <v>0.23300000000000001</v>
      </c>
      <c r="H35" s="94">
        <v>0.23899999999999999</v>
      </c>
      <c r="I35" s="94">
        <v>0.245</v>
      </c>
      <c r="J35" s="94">
        <v>0.251</v>
      </c>
      <c r="K35" s="94">
        <v>0.25700000000000001</v>
      </c>
      <c r="L35" s="94">
        <v>0.26300000000000001</v>
      </c>
      <c r="M35" s="94">
        <v>0.27</v>
      </c>
      <c r="N35" s="94">
        <v>0.27700000000000002</v>
      </c>
      <c r="O35" s="94">
        <v>0.28399999999999997</v>
      </c>
      <c r="P35" s="94">
        <v>0.29199999999999998</v>
      </c>
      <c r="Q35" s="94">
        <v>0.3</v>
      </c>
      <c r="R35" s="94">
        <v>0.308</v>
      </c>
      <c r="S35" s="94">
        <v>0.317</v>
      </c>
      <c r="T35" s="94">
        <v>0.32600000000000001</v>
      </c>
      <c r="U35" s="94">
        <v>0.33500000000000002</v>
      </c>
      <c r="V35" s="94">
        <v>0.34499999999999997</v>
      </c>
      <c r="W35" s="94">
        <v>0.35599999999999998</v>
      </c>
      <c r="X35" s="94">
        <v>0.36599999999999999</v>
      </c>
      <c r="Y35" s="94">
        <v>0.378</v>
      </c>
      <c r="Z35" s="94">
        <v>0.39</v>
      </c>
      <c r="AA35" s="94">
        <v>0.40200000000000002</v>
      </c>
      <c r="AB35" s="94">
        <v>0.41599999999999998</v>
      </c>
      <c r="AC35" s="94">
        <v>0.43</v>
      </c>
      <c r="AD35" s="94">
        <v>0.44400000000000001</v>
      </c>
      <c r="AE35" s="94">
        <v>0.46</v>
      </c>
      <c r="AF35" s="94">
        <v>0.47699999999999998</v>
      </c>
      <c r="AG35" s="94">
        <v>0.49399999999999999</v>
      </c>
      <c r="AH35" s="94">
        <v>0.51300000000000001</v>
      </c>
      <c r="AI35" s="94">
        <v>0.53300000000000003</v>
      </c>
      <c r="AJ35" s="94">
        <v>0.55400000000000005</v>
      </c>
      <c r="AK35" s="94">
        <v>0.57699999999999996</v>
      </c>
      <c r="AL35" s="94">
        <v>0.60099999999999998</v>
      </c>
      <c r="AM35" s="94">
        <v>0.627</v>
      </c>
      <c r="AN35" s="94">
        <v>0.65500000000000003</v>
      </c>
      <c r="AO35" s="94">
        <v>0.68500000000000005</v>
      </c>
      <c r="AP35" s="94">
        <v>0.71799999999999997</v>
      </c>
      <c r="AQ35" s="94">
        <v>0.753</v>
      </c>
      <c r="AR35" s="94">
        <v>0.79100000000000004</v>
      </c>
      <c r="AS35" s="94">
        <v>0.83199999999999996</v>
      </c>
      <c r="AT35" s="94">
        <v>0.877</v>
      </c>
      <c r="AU35" s="94">
        <v>0.92700000000000005</v>
      </c>
      <c r="AV35" s="94">
        <v>0.98099999999999998</v>
      </c>
    </row>
    <row r="36" spans="1:48" x14ac:dyDescent="0.25">
      <c r="A36" s="92">
        <v>9</v>
      </c>
      <c r="B36" s="94">
        <v>0.20799999999999999</v>
      </c>
      <c r="C36" s="94">
        <v>0.21299999999999999</v>
      </c>
      <c r="D36" s="94">
        <v>0.218</v>
      </c>
      <c r="E36" s="94">
        <v>0.223</v>
      </c>
      <c r="F36" s="94">
        <v>0.22800000000000001</v>
      </c>
      <c r="G36" s="94">
        <v>0.23400000000000001</v>
      </c>
      <c r="H36" s="94">
        <v>0.23899999999999999</v>
      </c>
      <c r="I36" s="94">
        <v>0.245</v>
      </c>
      <c r="J36" s="94">
        <v>0.251</v>
      </c>
      <c r="K36" s="94">
        <v>0.25700000000000001</v>
      </c>
      <c r="L36" s="94">
        <v>0.26400000000000001</v>
      </c>
      <c r="M36" s="94">
        <v>0.27100000000000002</v>
      </c>
      <c r="N36" s="94">
        <v>0.27800000000000002</v>
      </c>
      <c r="O36" s="94">
        <v>0.28499999999999998</v>
      </c>
      <c r="P36" s="94">
        <v>0.29299999999999998</v>
      </c>
      <c r="Q36" s="94">
        <v>0.30099999999999999</v>
      </c>
      <c r="R36" s="94">
        <v>0.309</v>
      </c>
      <c r="S36" s="94">
        <v>0.318</v>
      </c>
      <c r="T36" s="94">
        <v>0.32700000000000001</v>
      </c>
      <c r="U36" s="94">
        <v>0.33600000000000002</v>
      </c>
      <c r="V36" s="94">
        <v>0.34599999999999997</v>
      </c>
      <c r="W36" s="94">
        <v>0.35599999999999998</v>
      </c>
      <c r="X36" s="94">
        <v>0.36699999999999999</v>
      </c>
      <c r="Y36" s="94">
        <v>0.379</v>
      </c>
      <c r="Z36" s="94">
        <v>0.39100000000000001</v>
      </c>
      <c r="AA36" s="94">
        <v>0.40300000000000002</v>
      </c>
      <c r="AB36" s="94">
        <v>0.41699999999999998</v>
      </c>
      <c r="AC36" s="94">
        <v>0.43099999999999999</v>
      </c>
      <c r="AD36" s="94">
        <v>0.44600000000000001</v>
      </c>
      <c r="AE36" s="94">
        <v>0.46100000000000002</v>
      </c>
      <c r="AF36" s="94">
        <v>0.47799999999999998</v>
      </c>
      <c r="AG36" s="94">
        <v>0.496</v>
      </c>
      <c r="AH36" s="94">
        <v>0.51500000000000001</v>
      </c>
      <c r="AI36" s="94">
        <v>0.53500000000000003</v>
      </c>
      <c r="AJ36" s="94">
        <v>0.55600000000000005</v>
      </c>
      <c r="AK36" s="94">
        <v>0.57899999999999996</v>
      </c>
      <c r="AL36" s="94">
        <v>0.60299999999999998</v>
      </c>
      <c r="AM36" s="94">
        <v>0.629</v>
      </c>
      <c r="AN36" s="94">
        <v>0.65700000000000003</v>
      </c>
      <c r="AO36" s="94">
        <v>0.68799999999999994</v>
      </c>
      <c r="AP36" s="94">
        <v>0.72</v>
      </c>
      <c r="AQ36" s="94">
        <v>0.75600000000000001</v>
      </c>
      <c r="AR36" s="94">
        <v>0.79400000000000004</v>
      </c>
      <c r="AS36" s="94">
        <v>0.83599999999999997</v>
      </c>
      <c r="AT36" s="94">
        <v>0.88100000000000001</v>
      </c>
      <c r="AU36" s="94">
        <v>0.93100000000000005</v>
      </c>
      <c r="AV36" s="94">
        <v>0.98599999999999999</v>
      </c>
    </row>
    <row r="37" spans="1:48" x14ac:dyDescent="0.25">
      <c r="A37" s="92">
        <v>10</v>
      </c>
      <c r="B37" s="94">
        <v>0.20899999999999999</v>
      </c>
      <c r="C37" s="94">
        <v>0.21299999999999999</v>
      </c>
      <c r="D37" s="94">
        <v>0.218</v>
      </c>
      <c r="E37" s="94">
        <v>0.223</v>
      </c>
      <c r="F37" s="94">
        <v>0.22900000000000001</v>
      </c>
      <c r="G37" s="94">
        <v>0.23400000000000001</v>
      </c>
      <c r="H37" s="94">
        <v>0.24</v>
      </c>
      <c r="I37" s="94">
        <v>0.245</v>
      </c>
      <c r="J37" s="94">
        <v>0.252</v>
      </c>
      <c r="K37" s="94">
        <v>0.25800000000000001</v>
      </c>
      <c r="L37" s="94">
        <v>0.26400000000000001</v>
      </c>
      <c r="M37" s="94">
        <v>0.27100000000000002</v>
      </c>
      <c r="N37" s="94">
        <v>0.27800000000000002</v>
      </c>
      <c r="O37" s="94">
        <v>0.28599999999999998</v>
      </c>
      <c r="P37" s="94">
        <v>0.29299999999999998</v>
      </c>
      <c r="Q37" s="94">
        <v>0.30099999999999999</v>
      </c>
      <c r="R37" s="94">
        <v>0.31</v>
      </c>
      <c r="S37" s="94">
        <v>0.318</v>
      </c>
      <c r="T37" s="94">
        <v>0.32700000000000001</v>
      </c>
      <c r="U37" s="94">
        <v>0.33700000000000002</v>
      </c>
      <c r="V37" s="94">
        <v>0.34699999999999998</v>
      </c>
      <c r="W37" s="94">
        <v>0.35699999999999998</v>
      </c>
      <c r="X37" s="94">
        <v>0.36799999999999999</v>
      </c>
      <c r="Y37" s="94">
        <v>0.38</v>
      </c>
      <c r="Z37" s="94">
        <v>0.39200000000000002</v>
      </c>
      <c r="AA37" s="94">
        <v>0.40500000000000003</v>
      </c>
      <c r="AB37" s="94">
        <v>0.41799999999999998</v>
      </c>
      <c r="AC37" s="94">
        <v>0.432</v>
      </c>
      <c r="AD37" s="94">
        <v>0.44700000000000001</v>
      </c>
      <c r="AE37" s="94">
        <v>0.46300000000000002</v>
      </c>
      <c r="AF37" s="94">
        <v>0.48</v>
      </c>
      <c r="AG37" s="94">
        <v>0.497</v>
      </c>
      <c r="AH37" s="94">
        <v>0.51600000000000001</v>
      </c>
      <c r="AI37" s="94">
        <v>0.53600000000000003</v>
      </c>
      <c r="AJ37" s="94">
        <v>0.55800000000000005</v>
      </c>
      <c r="AK37" s="94">
        <v>0.58099999999999996</v>
      </c>
      <c r="AL37" s="94">
        <v>0.60499999999999998</v>
      </c>
      <c r="AM37" s="94">
        <v>0.63100000000000001</v>
      </c>
      <c r="AN37" s="94">
        <v>0.66</v>
      </c>
      <c r="AO37" s="94">
        <v>0.69</v>
      </c>
      <c r="AP37" s="94">
        <v>0.72299999999999998</v>
      </c>
      <c r="AQ37" s="94">
        <v>0.75900000000000001</v>
      </c>
      <c r="AR37" s="94">
        <v>0.79700000000000004</v>
      </c>
      <c r="AS37" s="94">
        <v>0.83899999999999997</v>
      </c>
      <c r="AT37" s="94">
        <v>0.88500000000000001</v>
      </c>
      <c r="AU37" s="94">
        <v>0.93500000000000005</v>
      </c>
      <c r="AV37" s="94">
        <v>0.99099999999999999</v>
      </c>
    </row>
    <row r="38" spans="1:48" x14ac:dyDescent="0.25">
      <c r="A38" s="92">
        <v>11</v>
      </c>
      <c r="B38" s="94">
        <v>0.20899999999999999</v>
      </c>
      <c r="C38" s="94">
        <v>0.214</v>
      </c>
      <c r="D38" s="94">
        <v>0.219</v>
      </c>
      <c r="E38" s="94">
        <v>0.224</v>
      </c>
      <c r="F38" s="94">
        <v>0.22900000000000001</v>
      </c>
      <c r="G38" s="94">
        <v>0.23400000000000001</v>
      </c>
      <c r="H38" s="94">
        <v>0.24</v>
      </c>
      <c r="I38" s="94">
        <v>0.246</v>
      </c>
      <c r="J38" s="94">
        <v>0.252</v>
      </c>
      <c r="K38" s="94">
        <v>0.25800000000000001</v>
      </c>
      <c r="L38" s="94">
        <v>0.26500000000000001</v>
      </c>
      <c r="M38" s="94">
        <v>0.27200000000000002</v>
      </c>
      <c r="N38" s="94">
        <v>0.27900000000000003</v>
      </c>
      <c r="O38" s="94">
        <v>0.28599999999999998</v>
      </c>
      <c r="P38" s="94">
        <v>0.29399999999999998</v>
      </c>
      <c r="Q38" s="94">
        <v>0.30199999999999999</v>
      </c>
      <c r="R38" s="94">
        <v>0.31</v>
      </c>
      <c r="S38" s="94">
        <v>0.31900000000000001</v>
      </c>
      <c r="T38" s="94">
        <v>0.32800000000000001</v>
      </c>
      <c r="U38" s="94">
        <v>0.33800000000000002</v>
      </c>
      <c r="V38" s="94">
        <v>0.34799999999999998</v>
      </c>
      <c r="W38" s="94">
        <v>0.35799999999999998</v>
      </c>
      <c r="X38" s="94">
        <v>0.36899999999999999</v>
      </c>
      <c r="Y38" s="94">
        <v>0.38100000000000001</v>
      </c>
      <c r="Z38" s="94">
        <v>0.39300000000000002</v>
      </c>
      <c r="AA38" s="94">
        <v>0.40600000000000003</v>
      </c>
      <c r="AB38" s="94">
        <v>0.41899999999999998</v>
      </c>
      <c r="AC38" s="94">
        <v>0.433</v>
      </c>
      <c r="AD38" s="94">
        <v>0.44800000000000001</v>
      </c>
      <c r="AE38" s="94">
        <v>0.46400000000000002</v>
      </c>
      <c r="AF38" s="94">
        <v>0.48099999999999998</v>
      </c>
      <c r="AG38" s="94">
        <v>0.499</v>
      </c>
      <c r="AH38" s="94">
        <v>0.51800000000000002</v>
      </c>
      <c r="AI38" s="94">
        <v>0.53800000000000003</v>
      </c>
      <c r="AJ38" s="94">
        <v>0.56000000000000005</v>
      </c>
      <c r="AK38" s="94">
        <v>0.58299999999999996</v>
      </c>
      <c r="AL38" s="94">
        <v>0.60699999999999998</v>
      </c>
      <c r="AM38" s="94">
        <v>0.63400000000000001</v>
      </c>
      <c r="AN38" s="94">
        <v>0.66200000000000003</v>
      </c>
      <c r="AO38" s="94">
        <v>0.69299999999999995</v>
      </c>
      <c r="AP38" s="94">
        <v>0.72599999999999998</v>
      </c>
      <c r="AQ38" s="94">
        <v>0.76200000000000001</v>
      </c>
      <c r="AR38" s="94">
        <v>0.80100000000000005</v>
      </c>
      <c r="AS38" s="94">
        <v>0.84299999999999997</v>
      </c>
      <c r="AT38" s="94">
        <v>0.88900000000000001</v>
      </c>
      <c r="AU38" s="94">
        <v>0.94</v>
      </c>
      <c r="AV38" s="94">
        <v>0.995</v>
      </c>
    </row>
    <row r="39" spans="1:48" x14ac:dyDescent="0.25">
      <c r="A39"/>
      <c r="B39"/>
    </row>
    <row r="40" spans="1:48" x14ac:dyDescent="0.25">
      <c r="A40"/>
      <c r="B40"/>
    </row>
    <row r="41" spans="1:48" x14ac:dyDescent="0.25">
      <c r="A41"/>
      <c r="B41"/>
    </row>
    <row r="42" spans="1:48" x14ac:dyDescent="0.25">
      <c r="A42"/>
      <c r="B42"/>
    </row>
    <row r="43" spans="1:48" x14ac:dyDescent="0.25">
      <c r="A43"/>
      <c r="B43"/>
    </row>
    <row r="44" spans="1:48" ht="39.6" customHeight="1" x14ac:dyDescent="0.25">
      <c r="A44"/>
      <c r="B44"/>
    </row>
    <row r="45" spans="1:48" x14ac:dyDescent="0.25">
      <c r="A45"/>
      <c r="B45"/>
    </row>
    <row r="46" spans="1:48" ht="27.6" customHeight="1" x14ac:dyDescent="0.25">
      <c r="A46"/>
      <c r="B46"/>
    </row>
    <row r="47" spans="1:48" x14ac:dyDescent="0.25">
      <c r="A47"/>
      <c r="B47"/>
    </row>
    <row r="48" spans="1:48"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iU5iJfdKRFrZRTQFna4WfEBbKyJogbCE3RThskccjeuxHdhhPsIEhKozRer8ceNlTqirsevwhw0xkIU5sHCROw==" saltValue="3r8xYuzwExgKvQ9qGXFepg==" spinCount="100000" sheet="1" objects="1" scenarios="1"/>
  <conditionalFormatting sqref="A6:A16 A18:A20">
    <cfRule type="expression" dxfId="187" priority="19" stopIfTrue="1">
      <formula>MOD(ROW(),2)=0</formula>
    </cfRule>
    <cfRule type="expression" dxfId="186" priority="20" stopIfTrue="1">
      <formula>MOD(ROW(),2)&lt;&gt;0</formula>
    </cfRule>
  </conditionalFormatting>
  <conditionalFormatting sqref="B6:AV16 B26:AV38 C17:AV21">
    <cfRule type="expression" dxfId="185" priority="21" stopIfTrue="1">
      <formula>MOD(ROW(),2)=0</formula>
    </cfRule>
    <cfRule type="expression" dxfId="184" priority="22" stopIfTrue="1">
      <formula>MOD(ROW(),2)&lt;&gt;0</formula>
    </cfRule>
  </conditionalFormatting>
  <conditionalFormatting sqref="B17:B21">
    <cfRule type="expression" dxfId="183" priority="13" stopIfTrue="1">
      <formula>MOD(ROW(),2)=0</formula>
    </cfRule>
    <cfRule type="expression" dxfId="182" priority="14" stopIfTrue="1">
      <formula>MOD(ROW(),2)&lt;&gt;0</formula>
    </cfRule>
  </conditionalFormatting>
  <conditionalFormatting sqref="A17">
    <cfRule type="expression" dxfId="181" priority="11" stopIfTrue="1">
      <formula>MOD(ROW(),2)=0</formula>
    </cfRule>
    <cfRule type="expression" dxfId="180" priority="12" stopIfTrue="1">
      <formula>MOD(ROW(),2)&lt;&gt;0</formula>
    </cfRule>
  </conditionalFormatting>
  <conditionalFormatting sqref="A26:A38">
    <cfRule type="expression" dxfId="179" priority="7" stopIfTrue="1">
      <formula>MOD(ROW(),2)=0</formula>
    </cfRule>
    <cfRule type="expression" dxfId="178" priority="8" stopIfTrue="1">
      <formula>MOD(ROW(),2)&lt;&gt;0</formula>
    </cfRule>
  </conditionalFormatting>
  <conditionalFormatting sqref="A21">
    <cfRule type="expression" dxfId="177" priority="3" stopIfTrue="1">
      <formula>MOD(ROW(),2)=0</formula>
    </cfRule>
    <cfRule type="expression" dxfId="17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80"/>
  <dimension ref="A1:AQ65"/>
  <sheetViews>
    <sheetView showGridLines="0" zoomScale="50" zoomScaleNormal="50" workbookViewId="0">
      <selection activeCell="AI21" sqref="AI21"/>
    </sheetView>
  </sheetViews>
  <sheetFormatPr defaultColWidth="10" defaultRowHeight="13.2" x14ac:dyDescent="0.25"/>
  <cols>
    <col min="1" max="1" width="31.88671875" style="27" customWidth="1"/>
    <col min="2" max="43" width="22.88671875" style="27" customWidth="1"/>
    <col min="44" max="16384" width="10" style="27"/>
  </cols>
  <sheetData>
    <row r="1" spans="1:43" ht="21" x14ac:dyDescent="0.4">
      <c r="A1" s="40" t="s">
        <v>0</v>
      </c>
      <c r="B1" s="41"/>
      <c r="C1" s="41"/>
      <c r="D1" s="41"/>
      <c r="E1" s="41"/>
      <c r="F1" s="41"/>
      <c r="G1" s="41"/>
      <c r="H1" s="41"/>
      <c r="I1" s="41"/>
    </row>
    <row r="2" spans="1:43" ht="15.6" x14ac:dyDescent="0.3">
      <c r="A2" s="42" t="str">
        <f>IF(title="&gt; Enter workbook title here","Enter workbook title in Cover sheet",title)</f>
        <v>Fire_S - Consolidated Factor Spreadsheet</v>
      </c>
      <c r="B2" s="43"/>
      <c r="C2" s="43"/>
      <c r="D2" s="43"/>
      <c r="E2" s="43"/>
      <c r="F2" s="43"/>
      <c r="G2" s="43"/>
      <c r="H2" s="43"/>
      <c r="I2" s="43"/>
    </row>
    <row r="3" spans="1:43" ht="15.6" x14ac:dyDescent="0.3">
      <c r="A3" s="44" t="str">
        <f>TABLE_FACTOR_TYPE&amp;" - x-"&amp;TABLE_SERIES_NUMBER</f>
        <v>Scheme Pays AA - x-614</v>
      </c>
      <c r="B3" s="43"/>
      <c r="C3" s="43"/>
      <c r="D3" s="43"/>
      <c r="E3" s="43"/>
      <c r="F3" s="43"/>
      <c r="G3" s="43"/>
      <c r="H3" s="43"/>
      <c r="I3" s="43"/>
    </row>
    <row r="4" spans="1:43" x14ac:dyDescent="0.25">
      <c r="A4" s="45"/>
    </row>
    <row r="6" spans="1:43" x14ac:dyDescent="0.25">
      <c r="A6" s="77" t="s">
        <v>573</v>
      </c>
      <c r="B6" s="79" t="s">
        <v>574</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row>
    <row r="7" spans="1:43" x14ac:dyDescent="0.25">
      <c r="A7" s="78" t="s">
        <v>575</v>
      </c>
      <c r="B7" s="80" t="s">
        <v>82</v>
      </c>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row>
    <row r="8" spans="1:43" x14ac:dyDescent="0.25">
      <c r="A8" s="78" t="s">
        <v>285</v>
      </c>
      <c r="B8" s="80">
        <v>2006</v>
      </c>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row>
    <row r="9" spans="1:43" x14ac:dyDescent="0.25">
      <c r="A9" s="78" t="s">
        <v>286</v>
      </c>
      <c r="B9" s="80" t="s">
        <v>504</v>
      </c>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row>
    <row r="10" spans="1:43" x14ac:dyDescent="0.25">
      <c r="A10" s="78" t="s">
        <v>6</v>
      </c>
      <c r="B10" s="80" t="s">
        <v>539</v>
      </c>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row>
    <row r="11" spans="1:43" x14ac:dyDescent="0.25">
      <c r="A11" s="78" t="s">
        <v>287</v>
      </c>
      <c r="B11" s="80" t="s">
        <v>422</v>
      </c>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row>
    <row r="12" spans="1:43" x14ac:dyDescent="0.25">
      <c r="A12" s="78" t="s">
        <v>288</v>
      </c>
      <c r="B12" s="80" t="s">
        <v>433</v>
      </c>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row>
    <row r="13" spans="1:43" hidden="1" x14ac:dyDescent="0.25">
      <c r="A13" s="78" t="s">
        <v>582</v>
      </c>
      <c r="B13" s="80">
        <v>1</v>
      </c>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row>
    <row r="14" spans="1:43" hidden="1" x14ac:dyDescent="0.25">
      <c r="A14" s="78" t="s">
        <v>290</v>
      </c>
      <c r="B14" s="80">
        <v>614</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row>
    <row r="15" spans="1:43" x14ac:dyDescent="0.25">
      <c r="A15" s="78" t="s">
        <v>585</v>
      </c>
      <c r="B15" s="80" t="s">
        <v>540</v>
      </c>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row>
    <row r="16" spans="1:43" x14ac:dyDescent="0.25">
      <c r="A16" s="78" t="s">
        <v>292</v>
      </c>
      <c r="B16" s="80" t="s">
        <v>541</v>
      </c>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row>
    <row r="17" spans="1:43" ht="39.6" x14ac:dyDescent="0.25">
      <c r="A17" s="78" t="s">
        <v>657</v>
      </c>
      <c r="B17" s="85" t="s">
        <v>525</v>
      </c>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row>
    <row r="18" spans="1:43" x14ac:dyDescent="0.25">
      <c r="A18" s="78" t="s">
        <v>589</v>
      </c>
      <c r="B18" s="86">
        <v>45135</v>
      </c>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row>
    <row r="19" spans="1:43" ht="26.4" x14ac:dyDescent="0.25">
      <c r="A19" s="78" t="s">
        <v>295</v>
      </c>
      <c r="B19" s="86">
        <v>45135</v>
      </c>
      <c r="C19" s="80"/>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row>
    <row r="20" spans="1:43" x14ac:dyDescent="0.25">
      <c r="A20" s="78" t="s">
        <v>297</v>
      </c>
      <c r="B20" s="85" t="s">
        <v>310</v>
      </c>
      <c r="C20" s="80"/>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row>
    <row r="21" spans="1:43" x14ac:dyDescent="0.25">
      <c r="A21" s="168" t="s">
        <v>658</v>
      </c>
      <c r="B21" s="85" t="s">
        <v>309</v>
      </c>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row>
    <row r="23" spans="1:43" x14ac:dyDescent="0.25">
      <c r="B23" s="95" t="str">
        <f>HYPERLINK("#'Factor List'!A1","Back to Factor List")</f>
        <v>Back to Factor List</v>
      </c>
    </row>
    <row r="24" spans="1:43" x14ac:dyDescent="0.25">
      <c r="B24" s="95" t="str">
        <f>HYPERLINK("#'Assumptions'!A1","Assumptions")</f>
        <v>Assumptions</v>
      </c>
    </row>
    <row r="26" spans="1:43" x14ac:dyDescent="0.25">
      <c r="A26" s="91" t="s">
        <v>700</v>
      </c>
      <c r="B26" s="91">
        <v>18</v>
      </c>
      <c r="C26" s="91">
        <v>19</v>
      </c>
      <c r="D26" s="91">
        <v>20</v>
      </c>
      <c r="E26" s="91">
        <v>21</v>
      </c>
      <c r="F26" s="91">
        <v>22</v>
      </c>
      <c r="G26" s="91">
        <v>23</v>
      </c>
      <c r="H26" s="91">
        <v>24</v>
      </c>
      <c r="I26" s="91">
        <v>25</v>
      </c>
      <c r="J26" s="91">
        <v>26</v>
      </c>
      <c r="K26" s="91">
        <v>27</v>
      </c>
      <c r="L26" s="91">
        <v>28</v>
      </c>
      <c r="M26" s="91">
        <v>29</v>
      </c>
      <c r="N26" s="91">
        <v>30</v>
      </c>
      <c r="O26" s="91">
        <v>31</v>
      </c>
      <c r="P26" s="91">
        <v>32</v>
      </c>
      <c r="Q26" s="91">
        <v>33</v>
      </c>
      <c r="R26" s="91">
        <v>34</v>
      </c>
      <c r="S26" s="91">
        <v>35</v>
      </c>
      <c r="T26" s="91">
        <v>36</v>
      </c>
      <c r="U26" s="91">
        <v>37</v>
      </c>
      <c r="V26" s="91">
        <v>38</v>
      </c>
      <c r="W26" s="91">
        <v>39</v>
      </c>
      <c r="X26" s="91">
        <v>40</v>
      </c>
      <c r="Y26" s="91">
        <v>41</v>
      </c>
      <c r="Z26" s="91">
        <v>42</v>
      </c>
      <c r="AA26" s="91">
        <v>43</v>
      </c>
      <c r="AB26" s="91">
        <v>44</v>
      </c>
      <c r="AC26" s="91">
        <v>45</v>
      </c>
      <c r="AD26" s="91">
        <v>46</v>
      </c>
      <c r="AE26" s="91">
        <v>47</v>
      </c>
      <c r="AF26" s="91">
        <v>48</v>
      </c>
      <c r="AG26" s="91">
        <v>49</v>
      </c>
      <c r="AH26" s="91">
        <v>50</v>
      </c>
      <c r="AI26" s="91">
        <v>51</v>
      </c>
      <c r="AJ26" s="91">
        <v>52</v>
      </c>
      <c r="AK26" s="91">
        <v>53</v>
      </c>
      <c r="AL26" s="91">
        <v>54</v>
      </c>
      <c r="AM26" s="91">
        <v>55</v>
      </c>
      <c r="AN26" s="91">
        <v>56</v>
      </c>
      <c r="AO26" s="91">
        <v>57</v>
      </c>
      <c r="AP26" s="91">
        <v>58</v>
      </c>
      <c r="AQ26" s="91">
        <v>59</v>
      </c>
    </row>
    <row r="27" spans="1:43" x14ac:dyDescent="0.25">
      <c r="A27" s="92">
        <v>0</v>
      </c>
      <c r="B27" s="94">
        <v>0.26</v>
      </c>
      <c r="C27" s="94">
        <v>0.26600000000000001</v>
      </c>
      <c r="D27" s="94">
        <v>0.27200000000000002</v>
      </c>
      <c r="E27" s="94">
        <v>0.27900000000000003</v>
      </c>
      <c r="F27" s="94">
        <v>0.28499999999999998</v>
      </c>
      <c r="G27" s="94">
        <v>0.29199999999999998</v>
      </c>
      <c r="H27" s="94">
        <v>0.29899999999999999</v>
      </c>
      <c r="I27" s="94">
        <v>0.307</v>
      </c>
      <c r="J27" s="94">
        <v>0.314</v>
      </c>
      <c r="K27" s="94">
        <v>0.32200000000000001</v>
      </c>
      <c r="L27" s="94">
        <v>0.33100000000000002</v>
      </c>
      <c r="M27" s="94">
        <v>0.33900000000000002</v>
      </c>
      <c r="N27" s="94">
        <v>0.34799999999999998</v>
      </c>
      <c r="O27" s="94">
        <v>0.35799999999999998</v>
      </c>
      <c r="P27" s="94">
        <v>0.36699999999999999</v>
      </c>
      <c r="Q27" s="94">
        <v>0.378</v>
      </c>
      <c r="R27" s="94">
        <v>0.38800000000000001</v>
      </c>
      <c r="S27" s="94">
        <v>0.39900000000000002</v>
      </c>
      <c r="T27" s="94">
        <v>0.41099999999999998</v>
      </c>
      <c r="U27" s="94">
        <v>0.42299999999999999</v>
      </c>
      <c r="V27" s="94">
        <v>0.435</v>
      </c>
      <c r="W27" s="94">
        <v>0.44900000000000001</v>
      </c>
      <c r="X27" s="94">
        <v>0.46200000000000002</v>
      </c>
      <c r="Y27" s="94">
        <v>0.47699999999999998</v>
      </c>
      <c r="Z27" s="94">
        <v>0.49199999999999999</v>
      </c>
      <c r="AA27" s="94">
        <v>0.50800000000000001</v>
      </c>
      <c r="AB27" s="94">
        <v>0.52500000000000002</v>
      </c>
      <c r="AC27" s="94">
        <v>0.54300000000000004</v>
      </c>
      <c r="AD27" s="94">
        <v>0.56200000000000006</v>
      </c>
      <c r="AE27" s="94">
        <v>0.58199999999999996</v>
      </c>
      <c r="AF27" s="94">
        <v>0.60299999999999998</v>
      </c>
      <c r="AG27" s="94">
        <v>0.625</v>
      </c>
      <c r="AH27" s="94">
        <v>0.64900000000000002</v>
      </c>
      <c r="AI27" s="94">
        <v>0.67400000000000004</v>
      </c>
      <c r="AJ27" s="94">
        <v>0.70099999999999996</v>
      </c>
      <c r="AK27" s="94">
        <v>0.73</v>
      </c>
      <c r="AL27" s="94">
        <v>0.76100000000000001</v>
      </c>
      <c r="AM27" s="94">
        <v>0.79400000000000004</v>
      </c>
      <c r="AN27" s="94">
        <v>0.82899999999999996</v>
      </c>
      <c r="AO27" s="94">
        <v>0.86699999999999999</v>
      </c>
      <c r="AP27" s="94">
        <v>0.90800000000000003</v>
      </c>
      <c r="AQ27" s="94">
        <v>0.95199999999999996</v>
      </c>
    </row>
    <row r="28" spans="1:43" x14ac:dyDescent="0.25">
      <c r="A28" s="92">
        <v>1</v>
      </c>
      <c r="B28" s="94">
        <v>0.26</v>
      </c>
      <c r="C28" s="94">
        <v>0.26600000000000001</v>
      </c>
      <c r="D28" s="94">
        <v>0.27300000000000002</v>
      </c>
      <c r="E28" s="94">
        <v>0.27900000000000003</v>
      </c>
      <c r="F28" s="94">
        <v>0.28599999999999998</v>
      </c>
      <c r="G28" s="94">
        <v>0.29299999999999998</v>
      </c>
      <c r="H28" s="94">
        <v>0.3</v>
      </c>
      <c r="I28" s="94">
        <v>0.307</v>
      </c>
      <c r="J28" s="94">
        <v>0.315</v>
      </c>
      <c r="K28" s="94">
        <v>0.32300000000000001</v>
      </c>
      <c r="L28" s="94">
        <v>0.33100000000000002</v>
      </c>
      <c r="M28" s="94">
        <v>0.34</v>
      </c>
      <c r="N28" s="94">
        <v>0.34899999999999998</v>
      </c>
      <c r="O28" s="94">
        <v>0.35799999999999998</v>
      </c>
      <c r="P28" s="94">
        <v>0.36799999999999999</v>
      </c>
      <c r="Q28" s="94">
        <v>0.378</v>
      </c>
      <c r="R28" s="94">
        <v>0.38900000000000001</v>
      </c>
      <c r="S28" s="94">
        <v>0.4</v>
      </c>
      <c r="T28" s="94">
        <v>0.41199999999999998</v>
      </c>
      <c r="U28" s="94">
        <v>0.42399999999999999</v>
      </c>
      <c r="V28" s="94">
        <v>0.436</v>
      </c>
      <c r="W28" s="94">
        <v>0.45</v>
      </c>
      <c r="X28" s="94">
        <v>0.46400000000000002</v>
      </c>
      <c r="Y28" s="94">
        <v>0.47799999999999998</v>
      </c>
      <c r="Z28" s="94">
        <v>0.49399999999999999</v>
      </c>
      <c r="AA28" s="94">
        <v>0.51</v>
      </c>
      <c r="AB28" s="94">
        <v>0.52700000000000002</v>
      </c>
      <c r="AC28" s="94">
        <v>0.54500000000000004</v>
      </c>
      <c r="AD28" s="94">
        <v>0.56399999999999995</v>
      </c>
      <c r="AE28" s="94">
        <v>0.58399999999999996</v>
      </c>
      <c r="AF28" s="94">
        <v>0.60499999999999998</v>
      </c>
      <c r="AG28" s="94">
        <v>0.627</v>
      </c>
      <c r="AH28" s="94">
        <v>0.65100000000000002</v>
      </c>
      <c r="AI28" s="94">
        <v>0.67700000000000005</v>
      </c>
      <c r="AJ28" s="94">
        <v>0.70399999999999996</v>
      </c>
      <c r="AK28" s="94">
        <v>0.73299999999999998</v>
      </c>
      <c r="AL28" s="94">
        <v>0.76300000000000001</v>
      </c>
      <c r="AM28" s="94">
        <v>0.79700000000000004</v>
      </c>
      <c r="AN28" s="94">
        <v>0.83199999999999996</v>
      </c>
      <c r="AO28" s="94">
        <v>0.87</v>
      </c>
      <c r="AP28" s="94">
        <v>0.91200000000000003</v>
      </c>
      <c r="AQ28" s="94">
        <v>0.95599999999999996</v>
      </c>
    </row>
    <row r="29" spans="1:43" x14ac:dyDescent="0.25">
      <c r="A29" s="92">
        <v>2</v>
      </c>
      <c r="B29" s="94">
        <v>0.26100000000000001</v>
      </c>
      <c r="C29" s="94">
        <v>0.26700000000000002</v>
      </c>
      <c r="D29" s="94">
        <v>0.27300000000000002</v>
      </c>
      <c r="E29" s="94">
        <v>0.28000000000000003</v>
      </c>
      <c r="F29" s="94">
        <v>0.28599999999999998</v>
      </c>
      <c r="G29" s="94">
        <v>0.29299999999999998</v>
      </c>
      <c r="H29" s="94">
        <v>0.30099999999999999</v>
      </c>
      <c r="I29" s="94">
        <v>0.308</v>
      </c>
      <c r="J29" s="94">
        <v>0.316</v>
      </c>
      <c r="K29" s="94">
        <v>0.32400000000000001</v>
      </c>
      <c r="L29" s="94">
        <v>0.33200000000000002</v>
      </c>
      <c r="M29" s="94">
        <v>0.34100000000000003</v>
      </c>
      <c r="N29" s="94">
        <v>0.35</v>
      </c>
      <c r="O29" s="94">
        <v>0.35899999999999999</v>
      </c>
      <c r="P29" s="94">
        <v>0.36899999999999999</v>
      </c>
      <c r="Q29" s="94">
        <v>0.379</v>
      </c>
      <c r="R29" s="94">
        <v>0.39</v>
      </c>
      <c r="S29" s="94">
        <v>0.40100000000000002</v>
      </c>
      <c r="T29" s="94">
        <v>0.41299999999999998</v>
      </c>
      <c r="U29" s="94">
        <v>0.42499999999999999</v>
      </c>
      <c r="V29" s="94">
        <v>0.438</v>
      </c>
      <c r="W29" s="94">
        <v>0.45100000000000001</v>
      </c>
      <c r="X29" s="94">
        <v>0.46500000000000002</v>
      </c>
      <c r="Y29" s="94">
        <v>0.48</v>
      </c>
      <c r="Z29" s="94">
        <v>0.495</v>
      </c>
      <c r="AA29" s="94">
        <v>0.51100000000000001</v>
      </c>
      <c r="AB29" s="94">
        <v>0.52800000000000002</v>
      </c>
      <c r="AC29" s="94">
        <v>0.54600000000000004</v>
      </c>
      <c r="AD29" s="94">
        <v>0.56499999999999995</v>
      </c>
      <c r="AE29" s="94">
        <v>0.58499999999999996</v>
      </c>
      <c r="AF29" s="94">
        <v>0.60699999999999998</v>
      </c>
      <c r="AG29" s="94">
        <v>0.629</v>
      </c>
      <c r="AH29" s="94">
        <v>0.65300000000000002</v>
      </c>
      <c r="AI29" s="94">
        <v>0.67900000000000005</v>
      </c>
      <c r="AJ29" s="94">
        <v>0.70599999999999996</v>
      </c>
      <c r="AK29" s="94">
        <v>0.73499999999999999</v>
      </c>
      <c r="AL29" s="94">
        <v>0.76600000000000001</v>
      </c>
      <c r="AM29" s="94">
        <v>0.8</v>
      </c>
      <c r="AN29" s="94">
        <v>0.83499999999999996</v>
      </c>
      <c r="AO29" s="94">
        <v>0.874</v>
      </c>
      <c r="AP29" s="94">
        <v>0.91500000000000004</v>
      </c>
      <c r="AQ29" s="94">
        <v>0.96</v>
      </c>
    </row>
    <row r="30" spans="1:43" x14ac:dyDescent="0.25">
      <c r="A30" s="92">
        <v>3</v>
      </c>
      <c r="B30" s="94">
        <v>0.26100000000000001</v>
      </c>
      <c r="C30" s="94">
        <v>0.26700000000000002</v>
      </c>
      <c r="D30" s="94">
        <v>0.27400000000000002</v>
      </c>
      <c r="E30" s="94">
        <v>0.28000000000000003</v>
      </c>
      <c r="F30" s="94">
        <v>0.28699999999999998</v>
      </c>
      <c r="G30" s="94">
        <v>0.29399999999999998</v>
      </c>
      <c r="H30" s="94">
        <v>0.30099999999999999</v>
      </c>
      <c r="I30" s="94">
        <v>0.309</v>
      </c>
      <c r="J30" s="94">
        <v>0.316</v>
      </c>
      <c r="K30" s="94">
        <v>0.32500000000000001</v>
      </c>
      <c r="L30" s="94">
        <v>0.33300000000000002</v>
      </c>
      <c r="M30" s="94">
        <v>0.34200000000000003</v>
      </c>
      <c r="N30" s="94">
        <v>0.35099999999999998</v>
      </c>
      <c r="O30" s="94">
        <v>0.36</v>
      </c>
      <c r="P30" s="94">
        <v>0.37</v>
      </c>
      <c r="Q30" s="94">
        <v>0.38</v>
      </c>
      <c r="R30" s="94">
        <v>0.39100000000000001</v>
      </c>
      <c r="S30" s="94">
        <v>0.40200000000000002</v>
      </c>
      <c r="T30" s="94">
        <v>0.41399999999999998</v>
      </c>
      <c r="U30" s="94">
        <v>0.42599999999999999</v>
      </c>
      <c r="V30" s="94">
        <v>0.439</v>
      </c>
      <c r="W30" s="94">
        <v>0.45200000000000001</v>
      </c>
      <c r="X30" s="94">
        <v>0.46600000000000003</v>
      </c>
      <c r="Y30" s="94">
        <v>0.48099999999999998</v>
      </c>
      <c r="Z30" s="94">
        <v>0.496</v>
      </c>
      <c r="AA30" s="94">
        <v>0.51300000000000001</v>
      </c>
      <c r="AB30" s="94">
        <v>0.53</v>
      </c>
      <c r="AC30" s="94">
        <v>0.54800000000000004</v>
      </c>
      <c r="AD30" s="94">
        <v>0.56699999999999995</v>
      </c>
      <c r="AE30" s="94">
        <v>0.58699999999999997</v>
      </c>
      <c r="AF30" s="94">
        <v>0.60899999999999999</v>
      </c>
      <c r="AG30" s="94">
        <v>0.63100000000000001</v>
      </c>
      <c r="AH30" s="94">
        <v>0.65500000000000003</v>
      </c>
      <c r="AI30" s="94">
        <v>0.68100000000000005</v>
      </c>
      <c r="AJ30" s="94">
        <v>0.70899999999999996</v>
      </c>
      <c r="AK30" s="94">
        <v>0.73799999999999999</v>
      </c>
      <c r="AL30" s="94">
        <v>0.76900000000000002</v>
      </c>
      <c r="AM30" s="94">
        <v>0.80200000000000005</v>
      </c>
      <c r="AN30" s="94">
        <v>0.83799999999999997</v>
      </c>
      <c r="AO30" s="94">
        <v>0.877</v>
      </c>
      <c r="AP30" s="94">
        <v>0.91900000000000004</v>
      </c>
      <c r="AQ30" s="94">
        <v>0.96399999999999997</v>
      </c>
    </row>
    <row r="31" spans="1:43" x14ac:dyDescent="0.25">
      <c r="A31" s="92">
        <v>4</v>
      </c>
      <c r="B31" s="94">
        <v>0.26200000000000001</v>
      </c>
      <c r="C31" s="94">
        <v>0.26800000000000002</v>
      </c>
      <c r="D31" s="94">
        <v>0.27400000000000002</v>
      </c>
      <c r="E31" s="94">
        <v>0.28100000000000003</v>
      </c>
      <c r="F31" s="94">
        <v>0.28799999999999998</v>
      </c>
      <c r="G31" s="94">
        <v>0.29499999999999998</v>
      </c>
      <c r="H31" s="94">
        <v>0.30199999999999999</v>
      </c>
      <c r="I31" s="94">
        <v>0.309</v>
      </c>
      <c r="J31" s="94">
        <v>0.317</v>
      </c>
      <c r="K31" s="94">
        <v>0.32500000000000001</v>
      </c>
      <c r="L31" s="94">
        <v>0.33400000000000002</v>
      </c>
      <c r="M31" s="94">
        <v>0.34200000000000003</v>
      </c>
      <c r="N31" s="94">
        <v>0.35099999999999998</v>
      </c>
      <c r="O31" s="94">
        <v>0.36099999999999999</v>
      </c>
      <c r="P31" s="94">
        <v>0.371</v>
      </c>
      <c r="Q31" s="94">
        <v>0.38100000000000001</v>
      </c>
      <c r="R31" s="94">
        <v>0.39200000000000002</v>
      </c>
      <c r="S31" s="94">
        <v>0.40300000000000002</v>
      </c>
      <c r="T31" s="94">
        <v>0.41499999999999998</v>
      </c>
      <c r="U31" s="94">
        <v>0.42699999999999999</v>
      </c>
      <c r="V31" s="94">
        <v>0.44</v>
      </c>
      <c r="W31" s="94">
        <v>0.45300000000000001</v>
      </c>
      <c r="X31" s="94">
        <v>0.46700000000000003</v>
      </c>
      <c r="Y31" s="94">
        <v>0.48199999999999998</v>
      </c>
      <c r="Z31" s="94">
        <v>0.498</v>
      </c>
      <c r="AA31" s="94">
        <v>0.51400000000000001</v>
      </c>
      <c r="AB31" s="94">
        <v>0.53100000000000003</v>
      </c>
      <c r="AC31" s="94">
        <v>0.54900000000000004</v>
      </c>
      <c r="AD31" s="94">
        <v>0.56899999999999995</v>
      </c>
      <c r="AE31" s="94">
        <v>0.58899999999999997</v>
      </c>
      <c r="AF31" s="94">
        <v>0.61</v>
      </c>
      <c r="AG31" s="94">
        <v>0.63300000000000001</v>
      </c>
      <c r="AH31" s="94">
        <v>0.65800000000000003</v>
      </c>
      <c r="AI31" s="94">
        <v>0.68300000000000005</v>
      </c>
      <c r="AJ31" s="94">
        <v>0.71099999999999997</v>
      </c>
      <c r="AK31" s="94">
        <v>0.74</v>
      </c>
      <c r="AL31" s="94">
        <v>0.77200000000000002</v>
      </c>
      <c r="AM31" s="94">
        <v>0.80500000000000005</v>
      </c>
      <c r="AN31" s="94">
        <v>0.84199999999999997</v>
      </c>
      <c r="AO31" s="94">
        <v>0.88100000000000001</v>
      </c>
      <c r="AP31" s="94">
        <v>0.92300000000000004</v>
      </c>
      <c r="AQ31" s="94">
        <v>0.96799999999999997</v>
      </c>
    </row>
    <row r="32" spans="1:43" x14ac:dyDescent="0.25">
      <c r="A32" s="92">
        <v>5</v>
      </c>
      <c r="B32" s="94">
        <v>0.26200000000000001</v>
      </c>
      <c r="C32" s="94">
        <v>0.26800000000000002</v>
      </c>
      <c r="D32" s="94">
        <v>0.27500000000000002</v>
      </c>
      <c r="E32" s="94">
        <v>0.28100000000000003</v>
      </c>
      <c r="F32" s="94">
        <v>0.28799999999999998</v>
      </c>
      <c r="G32" s="94">
        <v>0.29499999999999998</v>
      </c>
      <c r="H32" s="94">
        <v>0.30199999999999999</v>
      </c>
      <c r="I32" s="94">
        <v>0.31</v>
      </c>
      <c r="J32" s="94">
        <v>0.318</v>
      </c>
      <c r="K32" s="94">
        <v>0.32600000000000001</v>
      </c>
      <c r="L32" s="94">
        <v>0.33400000000000002</v>
      </c>
      <c r="M32" s="94">
        <v>0.34300000000000003</v>
      </c>
      <c r="N32" s="94">
        <v>0.35199999999999998</v>
      </c>
      <c r="O32" s="94">
        <v>0.36199999999999999</v>
      </c>
      <c r="P32" s="94">
        <v>0.372</v>
      </c>
      <c r="Q32" s="94">
        <v>0.38200000000000001</v>
      </c>
      <c r="R32" s="94">
        <v>0.39300000000000002</v>
      </c>
      <c r="S32" s="94">
        <v>0.40400000000000003</v>
      </c>
      <c r="T32" s="94">
        <v>0.41599999999999998</v>
      </c>
      <c r="U32" s="94">
        <v>0.42799999999999999</v>
      </c>
      <c r="V32" s="94">
        <v>0.441</v>
      </c>
      <c r="W32" s="94">
        <v>0.45400000000000001</v>
      </c>
      <c r="X32" s="94">
        <v>0.46800000000000003</v>
      </c>
      <c r="Y32" s="94">
        <v>0.48299999999999998</v>
      </c>
      <c r="Z32" s="94">
        <v>0.499</v>
      </c>
      <c r="AA32" s="94">
        <v>0.51500000000000001</v>
      </c>
      <c r="AB32" s="94">
        <v>0.53300000000000003</v>
      </c>
      <c r="AC32" s="94">
        <v>0.55100000000000005</v>
      </c>
      <c r="AD32" s="94">
        <v>0.56999999999999995</v>
      </c>
      <c r="AE32" s="94">
        <v>0.59099999999999997</v>
      </c>
      <c r="AF32" s="94">
        <v>0.61199999999999999</v>
      </c>
      <c r="AG32" s="94">
        <v>0.63500000000000001</v>
      </c>
      <c r="AH32" s="94">
        <v>0.66</v>
      </c>
      <c r="AI32" s="94">
        <v>0.68600000000000005</v>
      </c>
      <c r="AJ32" s="94">
        <v>0.71299999999999997</v>
      </c>
      <c r="AK32" s="94">
        <v>0.74299999999999999</v>
      </c>
      <c r="AL32" s="94">
        <v>0.77400000000000002</v>
      </c>
      <c r="AM32" s="94">
        <v>0.80800000000000005</v>
      </c>
      <c r="AN32" s="94">
        <v>0.84499999999999997</v>
      </c>
      <c r="AO32" s="94">
        <v>0.88400000000000001</v>
      </c>
      <c r="AP32" s="94">
        <v>0.92600000000000005</v>
      </c>
      <c r="AQ32" s="94">
        <v>0.97199999999999998</v>
      </c>
    </row>
    <row r="33" spans="1:43" x14ac:dyDescent="0.25">
      <c r="A33" s="92">
        <v>6</v>
      </c>
      <c r="B33" s="94">
        <v>0.26300000000000001</v>
      </c>
      <c r="C33" s="94">
        <v>0.26900000000000002</v>
      </c>
      <c r="D33" s="94">
        <v>0.27500000000000002</v>
      </c>
      <c r="E33" s="94">
        <v>0.28199999999999997</v>
      </c>
      <c r="F33" s="94">
        <v>0.28899999999999998</v>
      </c>
      <c r="G33" s="94">
        <v>0.29599999999999999</v>
      </c>
      <c r="H33" s="94">
        <v>0.30299999999999999</v>
      </c>
      <c r="I33" s="94">
        <v>0.311</v>
      </c>
      <c r="J33" s="94">
        <v>0.318</v>
      </c>
      <c r="K33" s="94">
        <v>0.32700000000000001</v>
      </c>
      <c r="L33" s="94">
        <v>0.33500000000000002</v>
      </c>
      <c r="M33" s="94">
        <v>0.34399999999999997</v>
      </c>
      <c r="N33" s="94">
        <v>0.35299999999999998</v>
      </c>
      <c r="O33" s="94">
        <v>0.36299999999999999</v>
      </c>
      <c r="P33" s="94">
        <v>0.372</v>
      </c>
      <c r="Q33" s="94">
        <v>0.38300000000000001</v>
      </c>
      <c r="R33" s="94">
        <v>0.39400000000000002</v>
      </c>
      <c r="S33" s="94">
        <v>0.40500000000000003</v>
      </c>
      <c r="T33" s="94">
        <v>0.41699999999999998</v>
      </c>
      <c r="U33" s="94">
        <v>0.42899999999999999</v>
      </c>
      <c r="V33" s="94">
        <v>0.442</v>
      </c>
      <c r="W33" s="94">
        <v>0.45500000000000002</v>
      </c>
      <c r="X33" s="94">
        <v>0.47</v>
      </c>
      <c r="Y33" s="94">
        <v>0.48499999999999999</v>
      </c>
      <c r="Z33" s="94">
        <v>0.5</v>
      </c>
      <c r="AA33" s="94">
        <v>0.51700000000000002</v>
      </c>
      <c r="AB33" s="94">
        <v>0.53400000000000003</v>
      </c>
      <c r="AC33" s="94">
        <v>0.55300000000000005</v>
      </c>
      <c r="AD33" s="94">
        <v>0.57199999999999995</v>
      </c>
      <c r="AE33" s="94">
        <v>0.59199999999999997</v>
      </c>
      <c r="AF33" s="94">
        <v>0.61399999999999999</v>
      </c>
      <c r="AG33" s="94">
        <v>0.63700000000000001</v>
      </c>
      <c r="AH33" s="94">
        <v>0.66200000000000003</v>
      </c>
      <c r="AI33" s="94">
        <v>0.68799999999999994</v>
      </c>
      <c r="AJ33" s="94">
        <v>0.71599999999999997</v>
      </c>
      <c r="AK33" s="94">
        <v>0.745</v>
      </c>
      <c r="AL33" s="94">
        <v>0.77700000000000002</v>
      </c>
      <c r="AM33" s="94">
        <v>0.81100000000000005</v>
      </c>
      <c r="AN33" s="94">
        <v>0.84799999999999998</v>
      </c>
      <c r="AO33" s="94">
        <v>0.88700000000000001</v>
      </c>
      <c r="AP33" s="94">
        <v>0.93</v>
      </c>
      <c r="AQ33" s="94">
        <v>0.97599999999999998</v>
      </c>
    </row>
    <row r="34" spans="1:43" x14ac:dyDescent="0.25">
      <c r="A34" s="92">
        <v>7</v>
      </c>
      <c r="B34" s="94">
        <v>0.26300000000000001</v>
      </c>
      <c r="C34" s="94">
        <v>0.27</v>
      </c>
      <c r="D34" s="94">
        <v>0.27600000000000002</v>
      </c>
      <c r="E34" s="94">
        <v>0.28199999999999997</v>
      </c>
      <c r="F34" s="94">
        <v>0.28899999999999998</v>
      </c>
      <c r="G34" s="94">
        <v>0.29599999999999999</v>
      </c>
      <c r="H34" s="94">
        <v>0.30399999999999999</v>
      </c>
      <c r="I34" s="94">
        <v>0.311</v>
      </c>
      <c r="J34" s="94">
        <v>0.31900000000000001</v>
      </c>
      <c r="K34" s="94">
        <v>0.32700000000000001</v>
      </c>
      <c r="L34" s="94">
        <v>0.33600000000000002</v>
      </c>
      <c r="M34" s="94">
        <v>0.34499999999999997</v>
      </c>
      <c r="N34" s="94">
        <v>0.35399999999999998</v>
      </c>
      <c r="O34" s="94">
        <v>0.36299999999999999</v>
      </c>
      <c r="P34" s="94">
        <v>0.373</v>
      </c>
      <c r="Q34" s="94">
        <v>0.38400000000000001</v>
      </c>
      <c r="R34" s="94">
        <v>0.39500000000000002</v>
      </c>
      <c r="S34" s="94">
        <v>0.40600000000000003</v>
      </c>
      <c r="T34" s="94">
        <v>0.41799999999999998</v>
      </c>
      <c r="U34" s="94">
        <v>0.43</v>
      </c>
      <c r="V34" s="94">
        <v>0.443</v>
      </c>
      <c r="W34" s="94">
        <v>0.45700000000000002</v>
      </c>
      <c r="X34" s="94">
        <v>0.47099999999999997</v>
      </c>
      <c r="Y34" s="94">
        <v>0.48599999999999999</v>
      </c>
      <c r="Z34" s="94">
        <v>0.502</v>
      </c>
      <c r="AA34" s="94">
        <v>0.51800000000000002</v>
      </c>
      <c r="AB34" s="94">
        <v>0.53600000000000003</v>
      </c>
      <c r="AC34" s="94">
        <v>0.55400000000000005</v>
      </c>
      <c r="AD34" s="94">
        <v>0.57399999999999995</v>
      </c>
      <c r="AE34" s="94">
        <v>0.59399999999999997</v>
      </c>
      <c r="AF34" s="94">
        <v>0.61599999999999999</v>
      </c>
      <c r="AG34" s="94">
        <v>0.63900000000000001</v>
      </c>
      <c r="AH34" s="94">
        <v>0.66400000000000003</v>
      </c>
      <c r="AI34" s="94">
        <v>0.69</v>
      </c>
      <c r="AJ34" s="94">
        <v>0.71799999999999997</v>
      </c>
      <c r="AK34" s="94">
        <v>0.748</v>
      </c>
      <c r="AL34" s="94">
        <v>0.78</v>
      </c>
      <c r="AM34" s="94">
        <v>0.81399999999999995</v>
      </c>
      <c r="AN34" s="94">
        <v>0.85099999999999998</v>
      </c>
      <c r="AO34" s="94">
        <v>0.89100000000000001</v>
      </c>
      <c r="AP34" s="94">
        <v>0.93400000000000005</v>
      </c>
      <c r="AQ34" s="94">
        <v>0.98</v>
      </c>
    </row>
    <row r="35" spans="1:43" x14ac:dyDescent="0.25">
      <c r="A35" s="92">
        <v>8</v>
      </c>
      <c r="B35" s="94">
        <v>0.26400000000000001</v>
      </c>
      <c r="C35" s="94">
        <v>0.27</v>
      </c>
      <c r="D35" s="94">
        <v>0.27600000000000002</v>
      </c>
      <c r="E35" s="94">
        <v>0.28299999999999997</v>
      </c>
      <c r="F35" s="94">
        <v>0.28999999999999998</v>
      </c>
      <c r="G35" s="94">
        <v>0.29699999999999999</v>
      </c>
      <c r="H35" s="94">
        <v>0.30399999999999999</v>
      </c>
      <c r="I35" s="94">
        <v>0.312</v>
      </c>
      <c r="J35" s="94">
        <v>0.32</v>
      </c>
      <c r="K35" s="94">
        <v>0.32800000000000001</v>
      </c>
      <c r="L35" s="94">
        <v>0.33600000000000002</v>
      </c>
      <c r="M35" s="94">
        <v>0.34499999999999997</v>
      </c>
      <c r="N35" s="94">
        <v>0.35499999999999998</v>
      </c>
      <c r="O35" s="94">
        <v>0.36399999999999999</v>
      </c>
      <c r="P35" s="94">
        <v>0.374</v>
      </c>
      <c r="Q35" s="94">
        <v>0.38500000000000001</v>
      </c>
      <c r="R35" s="94">
        <v>0.39500000000000002</v>
      </c>
      <c r="S35" s="94">
        <v>0.40699999999999997</v>
      </c>
      <c r="T35" s="94">
        <v>0.41899999999999998</v>
      </c>
      <c r="U35" s="94">
        <v>0.43099999999999999</v>
      </c>
      <c r="V35" s="94">
        <v>0.44400000000000001</v>
      </c>
      <c r="W35" s="94">
        <v>0.45800000000000002</v>
      </c>
      <c r="X35" s="94">
        <v>0.47199999999999998</v>
      </c>
      <c r="Y35" s="94">
        <v>0.48699999999999999</v>
      </c>
      <c r="Z35" s="94">
        <v>0.503</v>
      </c>
      <c r="AA35" s="94">
        <v>0.52</v>
      </c>
      <c r="AB35" s="94">
        <v>0.53700000000000003</v>
      </c>
      <c r="AC35" s="94">
        <v>0.55600000000000005</v>
      </c>
      <c r="AD35" s="94">
        <v>0.57499999999999996</v>
      </c>
      <c r="AE35" s="94">
        <v>0.59599999999999997</v>
      </c>
      <c r="AF35" s="94">
        <v>0.61799999999999999</v>
      </c>
      <c r="AG35" s="94">
        <v>0.64100000000000001</v>
      </c>
      <c r="AH35" s="94">
        <v>0.66600000000000004</v>
      </c>
      <c r="AI35" s="94">
        <v>0.69199999999999995</v>
      </c>
      <c r="AJ35" s="94">
        <v>0.72</v>
      </c>
      <c r="AK35" s="94">
        <v>0.751</v>
      </c>
      <c r="AL35" s="94">
        <v>0.78300000000000003</v>
      </c>
      <c r="AM35" s="94">
        <v>0.81699999999999995</v>
      </c>
      <c r="AN35" s="94">
        <v>0.85399999999999998</v>
      </c>
      <c r="AO35" s="94">
        <v>0.89400000000000002</v>
      </c>
      <c r="AP35" s="94">
        <v>0.93700000000000006</v>
      </c>
      <c r="AQ35" s="94">
        <v>0.98399999999999999</v>
      </c>
    </row>
    <row r="36" spans="1:43" x14ac:dyDescent="0.25">
      <c r="A36" s="92">
        <v>9</v>
      </c>
      <c r="B36" s="94">
        <v>0.26400000000000001</v>
      </c>
      <c r="C36" s="94">
        <v>0.27100000000000002</v>
      </c>
      <c r="D36" s="94">
        <v>0.27700000000000002</v>
      </c>
      <c r="E36" s="94">
        <v>0.28399999999999997</v>
      </c>
      <c r="F36" s="94">
        <v>0.28999999999999998</v>
      </c>
      <c r="G36" s="94">
        <v>0.29799999999999999</v>
      </c>
      <c r="H36" s="94">
        <v>0.30499999999999999</v>
      </c>
      <c r="I36" s="94">
        <v>0.313</v>
      </c>
      <c r="J36" s="94">
        <v>0.32</v>
      </c>
      <c r="K36" s="94">
        <v>0.32900000000000001</v>
      </c>
      <c r="L36" s="94">
        <v>0.33700000000000002</v>
      </c>
      <c r="M36" s="94">
        <v>0.34599999999999997</v>
      </c>
      <c r="N36" s="94">
        <v>0.35499999999999998</v>
      </c>
      <c r="O36" s="94">
        <v>0.36499999999999999</v>
      </c>
      <c r="P36" s="94">
        <v>0.375</v>
      </c>
      <c r="Q36" s="94">
        <v>0.38500000000000001</v>
      </c>
      <c r="R36" s="94">
        <v>0.39600000000000002</v>
      </c>
      <c r="S36" s="94">
        <v>0.40799999999999997</v>
      </c>
      <c r="T36" s="94">
        <v>0.42</v>
      </c>
      <c r="U36" s="94">
        <v>0.432</v>
      </c>
      <c r="V36" s="94">
        <v>0.44500000000000001</v>
      </c>
      <c r="W36" s="94">
        <v>0.45900000000000002</v>
      </c>
      <c r="X36" s="94">
        <v>0.47299999999999998</v>
      </c>
      <c r="Y36" s="94">
        <v>0.48799999999999999</v>
      </c>
      <c r="Z36" s="94">
        <v>0.504</v>
      </c>
      <c r="AA36" s="94">
        <v>0.52100000000000002</v>
      </c>
      <c r="AB36" s="94">
        <v>0.53900000000000003</v>
      </c>
      <c r="AC36" s="94">
        <v>0.55700000000000005</v>
      </c>
      <c r="AD36" s="94">
        <v>0.57699999999999996</v>
      </c>
      <c r="AE36" s="94">
        <v>0.59799999999999998</v>
      </c>
      <c r="AF36" s="94">
        <v>0.62</v>
      </c>
      <c r="AG36" s="94">
        <v>0.64300000000000002</v>
      </c>
      <c r="AH36" s="94">
        <v>0.66800000000000004</v>
      </c>
      <c r="AI36" s="94">
        <v>0.69499999999999995</v>
      </c>
      <c r="AJ36" s="94">
        <v>0.72299999999999998</v>
      </c>
      <c r="AK36" s="94">
        <v>0.753</v>
      </c>
      <c r="AL36" s="94">
        <v>0.78500000000000003</v>
      </c>
      <c r="AM36" s="94">
        <v>0.82</v>
      </c>
      <c r="AN36" s="94">
        <v>0.85699999999999998</v>
      </c>
      <c r="AO36" s="94">
        <v>0.89800000000000002</v>
      </c>
      <c r="AP36" s="94">
        <v>0.94099999999999995</v>
      </c>
      <c r="AQ36" s="94">
        <v>0.98799999999999999</v>
      </c>
    </row>
    <row r="37" spans="1:43" x14ac:dyDescent="0.25">
      <c r="A37" s="92">
        <v>10</v>
      </c>
      <c r="B37" s="94">
        <v>0.26500000000000001</v>
      </c>
      <c r="C37" s="94">
        <v>0.27100000000000002</v>
      </c>
      <c r="D37" s="94">
        <v>0.27700000000000002</v>
      </c>
      <c r="E37" s="94">
        <v>0.28399999999999997</v>
      </c>
      <c r="F37" s="94">
        <v>0.29099999999999998</v>
      </c>
      <c r="G37" s="94">
        <v>0.29799999999999999</v>
      </c>
      <c r="H37" s="94">
        <v>0.30599999999999999</v>
      </c>
      <c r="I37" s="94">
        <v>0.313</v>
      </c>
      <c r="J37" s="94">
        <v>0.32100000000000001</v>
      </c>
      <c r="K37" s="94">
        <v>0.32900000000000001</v>
      </c>
      <c r="L37" s="94">
        <v>0.33800000000000002</v>
      </c>
      <c r="M37" s="94">
        <v>0.34699999999999998</v>
      </c>
      <c r="N37" s="94">
        <v>0.35599999999999998</v>
      </c>
      <c r="O37" s="94">
        <v>0.36599999999999999</v>
      </c>
      <c r="P37" s="94">
        <v>0.376</v>
      </c>
      <c r="Q37" s="94">
        <v>0.38600000000000001</v>
      </c>
      <c r="R37" s="94">
        <v>0.39700000000000002</v>
      </c>
      <c r="S37" s="94">
        <v>0.40899999999999997</v>
      </c>
      <c r="T37" s="94">
        <v>0.42099999999999999</v>
      </c>
      <c r="U37" s="94">
        <v>0.433</v>
      </c>
      <c r="V37" s="94">
        <v>0.44600000000000001</v>
      </c>
      <c r="W37" s="94">
        <v>0.46</v>
      </c>
      <c r="X37" s="94">
        <v>0.47499999999999998</v>
      </c>
      <c r="Y37" s="94">
        <v>0.49</v>
      </c>
      <c r="Z37" s="94">
        <v>0.50600000000000001</v>
      </c>
      <c r="AA37" s="94">
        <v>0.52200000000000002</v>
      </c>
      <c r="AB37" s="94">
        <v>0.54</v>
      </c>
      <c r="AC37" s="94">
        <v>0.55900000000000005</v>
      </c>
      <c r="AD37" s="94">
        <v>0.57899999999999996</v>
      </c>
      <c r="AE37" s="94">
        <v>0.59899999999999998</v>
      </c>
      <c r="AF37" s="94">
        <v>0.622</v>
      </c>
      <c r="AG37" s="94">
        <v>0.64500000000000002</v>
      </c>
      <c r="AH37" s="94">
        <v>0.67</v>
      </c>
      <c r="AI37" s="94">
        <v>0.69699999999999995</v>
      </c>
      <c r="AJ37" s="94">
        <v>0.72499999999999998</v>
      </c>
      <c r="AK37" s="94">
        <v>0.75600000000000001</v>
      </c>
      <c r="AL37" s="94">
        <v>0.78800000000000003</v>
      </c>
      <c r="AM37" s="94">
        <v>0.82299999999999995</v>
      </c>
      <c r="AN37" s="94">
        <v>0.86099999999999999</v>
      </c>
      <c r="AO37" s="94">
        <v>0.90100000000000002</v>
      </c>
      <c r="AP37" s="94">
        <v>0.94499999999999995</v>
      </c>
      <c r="AQ37" s="94">
        <v>0.99199999999999999</v>
      </c>
    </row>
    <row r="38" spans="1:43" x14ac:dyDescent="0.25">
      <c r="A38" s="92">
        <v>11</v>
      </c>
      <c r="B38" s="94">
        <v>0.26500000000000001</v>
      </c>
      <c r="C38" s="94">
        <v>0.27200000000000002</v>
      </c>
      <c r="D38" s="94">
        <v>0.27800000000000002</v>
      </c>
      <c r="E38" s="94">
        <v>0.28499999999999998</v>
      </c>
      <c r="F38" s="94">
        <v>0.29199999999999998</v>
      </c>
      <c r="G38" s="94">
        <v>0.29899999999999999</v>
      </c>
      <c r="H38" s="94">
        <v>0.30599999999999999</v>
      </c>
      <c r="I38" s="94">
        <v>0.314</v>
      </c>
      <c r="J38" s="94">
        <v>0.32200000000000001</v>
      </c>
      <c r="K38" s="94">
        <v>0.33</v>
      </c>
      <c r="L38" s="94">
        <v>0.33900000000000002</v>
      </c>
      <c r="M38" s="94">
        <v>0.34799999999999998</v>
      </c>
      <c r="N38" s="94">
        <v>0.35699999999999998</v>
      </c>
      <c r="O38" s="94">
        <v>0.36699999999999999</v>
      </c>
      <c r="P38" s="94">
        <v>0.377</v>
      </c>
      <c r="Q38" s="94">
        <v>0.38700000000000001</v>
      </c>
      <c r="R38" s="94">
        <v>0.39800000000000002</v>
      </c>
      <c r="S38" s="94">
        <v>0.41</v>
      </c>
      <c r="T38" s="94">
        <v>0.42199999999999999</v>
      </c>
      <c r="U38" s="94">
        <v>0.434</v>
      </c>
      <c r="V38" s="94">
        <v>0.44700000000000001</v>
      </c>
      <c r="W38" s="94">
        <v>0.46100000000000002</v>
      </c>
      <c r="X38" s="94">
        <v>0.47599999999999998</v>
      </c>
      <c r="Y38" s="94">
        <v>0.49099999999999999</v>
      </c>
      <c r="Z38" s="94">
        <v>0.50700000000000001</v>
      </c>
      <c r="AA38" s="94">
        <v>0.52400000000000002</v>
      </c>
      <c r="AB38" s="94">
        <v>0.54200000000000004</v>
      </c>
      <c r="AC38" s="94">
        <v>0.56000000000000005</v>
      </c>
      <c r="AD38" s="94">
        <v>0.57999999999999996</v>
      </c>
      <c r="AE38" s="94">
        <v>0.60099999999999998</v>
      </c>
      <c r="AF38" s="94">
        <v>0.624</v>
      </c>
      <c r="AG38" s="94">
        <v>0.64700000000000002</v>
      </c>
      <c r="AH38" s="94">
        <v>0.67200000000000004</v>
      </c>
      <c r="AI38" s="94">
        <v>0.69899999999999995</v>
      </c>
      <c r="AJ38" s="94">
        <v>0.72799999999999998</v>
      </c>
      <c r="AK38" s="94">
        <v>0.75800000000000001</v>
      </c>
      <c r="AL38" s="94">
        <v>0.79100000000000004</v>
      </c>
      <c r="AM38" s="94">
        <v>0.82599999999999996</v>
      </c>
      <c r="AN38" s="94">
        <v>0.86399999999999999</v>
      </c>
      <c r="AO38" s="94">
        <v>0.90400000000000003</v>
      </c>
      <c r="AP38" s="94">
        <v>0.94799999999999995</v>
      </c>
      <c r="AQ38" s="94">
        <v>0.996</v>
      </c>
    </row>
    <row r="39" spans="1:43" x14ac:dyDescent="0.25">
      <c r="A39"/>
      <c r="B39"/>
    </row>
    <row r="40" spans="1:43" x14ac:dyDescent="0.25">
      <c r="A40"/>
      <c r="B40"/>
    </row>
    <row r="41" spans="1:43" x14ac:dyDescent="0.25">
      <c r="A41"/>
      <c r="B41"/>
    </row>
    <row r="42" spans="1:43" x14ac:dyDescent="0.25">
      <c r="A42"/>
      <c r="B42"/>
    </row>
    <row r="43" spans="1:43" x14ac:dyDescent="0.25">
      <c r="A43"/>
      <c r="B43"/>
    </row>
    <row r="44" spans="1:43" ht="39.6" customHeight="1" x14ac:dyDescent="0.25">
      <c r="A44"/>
      <c r="B44"/>
    </row>
    <row r="45" spans="1:43" x14ac:dyDescent="0.25">
      <c r="A45"/>
      <c r="B45"/>
    </row>
    <row r="46" spans="1:43" ht="27.6" customHeight="1" x14ac:dyDescent="0.25">
      <c r="A46"/>
      <c r="B46"/>
    </row>
    <row r="47" spans="1:43" x14ac:dyDescent="0.25">
      <c r="A47"/>
      <c r="B47"/>
    </row>
    <row r="48" spans="1:43"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JvTLBFt1hRlOZkOKro55aX55PBkcyJNsHRbCPBnFS+Tm+kVqcSnddeKwa2gMYgvBJY2wb+t1lZOP/+SkdsSMw==" saltValue="0/JTcCVxUmXyXoEd1D3XLg==" spinCount="100000" sheet="1" objects="1" scenarios="1"/>
  <conditionalFormatting sqref="A6:A16 A18:A20">
    <cfRule type="expression" dxfId="175" priority="19" stopIfTrue="1">
      <formula>MOD(ROW(),2)=0</formula>
    </cfRule>
    <cfRule type="expression" dxfId="174" priority="20" stopIfTrue="1">
      <formula>MOD(ROW(),2)&lt;&gt;0</formula>
    </cfRule>
  </conditionalFormatting>
  <conditionalFormatting sqref="B6:AQ16 B26:AQ38 C17:AQ21">
    <cfRule type="expression" dxfId="173" priority="21" stopIfTrue="1">
      <formula>MOD(ROW(),2)=0</formula>
    </cfRule>
    <cfRule type="expression" dxfId="172" priority="22" stopIfTrue="1">
      <formula>MOD(ROW(),2)&lt;&gt;0</formula>
    </cfRule>
  </conditionalFormatting>
  <conditionalFormatting sqref="B17:B21">
    <cfRule type="expression" dxfId="171" priority="13" stopIfTrue="1">
      <formula>MOD(ROW(),2)=0</formula>
    </cfRule>
    <cfRule type="expression" dxfId="170" priority="14" stopIfTrue="1">
      <formula>MOD(ROW(),2)&lt;&gt;0</formula>
    </cfRule>
  </conditionalFormatting>
  <conditionalFormatting sqref="A17">
    <cfRule type="expression" dxfId="169" priority="11" stopIfTrue="1">
      <formula>MOD(ROW(),2)=0</formula>
    </cfRule>
    <cfRule type="expression" dxfId="168" priority="12" stopIfTrue="1">
      <formula>MOD(ROW(),2)&lt;&gt;0</formula>
    </cfRule>
  </conditionalFormatting>
  <conditionalFormatting sqref="A26:A38">
    <cfRule type="expression" dxfId="167" priority="7" stopIfTrue="1">
      <formula>MOD(ROW(),2)=0</formula>
    </cfRule>
    <cfRule type="expression" dxfId="166" priority="8" stopIfTrue="1">
      <formula>MOD(ROW(),2)&lt;&gt;0</formula>
    </cfRule>
  </conditionalFormatting>
  <conditionalFormatting sqref="A21">
    <cfRule type="expression" dxfId="165" priority="3" stopIfTrue="1">
      <formula>MOD(ROW(),2)=0</formula>
    </cfRule>
    <cfRule type="expression" dxfId="16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81"/>
  <dimension ref="A1:I24"/>
  <sheetViews>
    <sheetView showGridLines="0" zoomScale="85" zoomScaleNormal="85" workbookViewId="0">
      <selection activeCell="C31" sqref="C31"/>
    </sheetView>
  </sheetViews>
  <sheetFormatPr defaultColWidth="10" defaultRowHeight="13.2" x14ac:dyDescent="0.25"/>
  <cols>
    <col min="1" max="1" width="31.88671875" style="27" customWidth="1"/>
    <col min="2" max="2" width="22.88671875" style="27" customWidth="1"/>
    <col min="3" max="3" width="28.44140625" style="27" customWidth="1"/>
    <col min="4" max="4" width="10" style="27" customWidth="1"/>
    <col min="5"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Fire_S - Consolidated Factor Spreadsheet</v>
      </c>
      <c r="B2" s="43"/>
      <c r="C2" s="43"/>
      <c r="D2" s="43"/>
      <c r="E2" s="43"/>
      <c r="F2" s="43"/>
      <c r="G2" s="43"/>
      <c r="H2" s="43"/>
      <c r="I2" s="43"/>
    </row>
    <row r="3" spans="1:9" ht="15.6" x14ac:dyDescent="0.3">
      <c r="A3" s="44" t="str">
        <f>TABLE_FACTOR_TYPE&amp;" - x-"&amp;TABLE_SERIES_NUMBER</f>
        <v>Scheme Pays LTA - x-615</v>
      </c>
      <c r="B3" s="43"/>
      <c r="C3" s="43"/>
      <c r="D3" s="43"/>
      <c r="E3" s="43"/>
      <c r="F3" s="43"/>
      <c r="G3" s="43"/>
      <c r="H3" s="43"/>
      <c r="I3" s="43"/>
    </row>
    <row r="4" spans="1:9" x14ac:dyDescent="0.25">
      <c r="A4" s="45"/>
    </row>
    <row r="6" spans="1:9" x14ac:dyDescent="0.25">
      <c r="A6" s="77" t="s">
        <v>573</v>
      </c>
      <c r="B6" s="79" t="s">
        <v>574</v>
      </c>
      <c r="C6" s="79"/>
    </row>
    <row r="7" spans="1:9" x14ac:dyDescent="0.25">
      <c r="A7" s="78" t="s">
        <v>575</v>
      </c>
      <c r="B7" s="80" t="s">
        <v>82</v>
      </c>
      <c r="C7" s="80"/>
    </row>
    <row r="8" spans="1:9" x14ac:dyDescent="0.25">
      <c r="A8" s="78" t="s">
        <v>285</v>
      </c>
      <c r="B8" s="80">
        <v>2006</v>
      </c>
      <c r="C8" s="80"/>
    </row>
    <row r="9" spans="1:9" x14ac:dyDescent="0.25">
      <c r="A9" s="78" t="s">
        <v>286</v>
      </c>
      <c r="B9" s="80" t="s">
        <v>516</v>
      </c>
      <c r="C9" s="80"/>
    </row>
    <row r="10" spans="1:9" x14ac:dyDescent="0.25">
      <c r="A10" s="78" t="s">
        <v>6</v>
      </c>
      <c r="B10" s="80" t="s">
        <v>517</v>
      </c>
      <c r="C10" s="80"/>
    </row>
    <row r="11" spans="1:9" x14ac:dyDescent="0.25">
      <c r="A11" s="78" t="s">
        <v>287</v>
      </c>
      <c r="B11" s="80" t="s">
        <v>407</v>
      </c>
      <c r="C11" s="80"/>
    </row>
    <row r="12" spans="1:9" x14ac:dyDescent="0.25">
      <c r="A12" s="78" t="s">
        <v>288</v>
      </c>
      <c r="B12" s="80" t="s">
        <v>305</v>
      </c>
      <c r="C12" s="80"/>
    </row>
    <row r="13" spans="1:9" hidden="1" x14ac:dyDescent="0.25">
      <c r="A13" s="78" t="s">
        <v>582</v>
      </c>
      <c r="B13" s="80">
        <v>1</v>
      </c>
      <c r="C13" s="80"/>
    </row>
    <row r="14" spans="1:9" hidden="1" x14ac:dyDescent="0.25">
      <c r="A14" s="78" t="s">
        <v>290</v>
      </c>
      <c r="B14" s="80">
        <v>615</v>
      </c>
      <c r="C14" s="80"/>
    </row>
    <row r="15" spans="1:9" x14ac:dyDescent="0.25">
      <c r="A15" s="78" t="s">
        <v>585</v>
      </c>
      <c r="B15" s="80" t="s">
        <v>542</v>
      </c>
      <c r="C15" s="80"/>
    </row>
    <row r="16" spans="1:9" x14ac:dyDescent="0.25">
      <c r="A16" s="78" t="s">
        <v>292</v>
      </c>
      <c r="B16" s="80" t="s">
        <v>451</v>
      </c>
      <c r="C16" s="80"/>
    </row>
    <row r="17" spans="1:3" ht="52.8" x14ac:dyDescent="0.25">
      <c r="A17" s="78" t="s">
        <v>657</v>
      </c>
      <c r="B17" s="85" t="s">
        <v>525</v>
      </c>
      <c r="C17" s="80"/>
    </row>
    <row r="18" spans="1:3" x14ac:dyDescent="0.25">
      <c r="A18" s="78" t="s">
        <v>589</v>
      </c>
      <c r="B18" s="86">
        <v>45135</v>
      </c>
      <c r="C18" s="80"/>
    </row>
    <row r="19" spans="1:3" x14ac:dyDescent="0.25">
      <c r="A19" s="78" t="s">
        <v>295</v>
      </c>
      <c r="B19" s="86">
        <v>45135</v>
      </c>
      <c r="C19" s="80"/>
    </row>
    <row r="20" spans="1:3" x14ac:dyDescent="0.25">
      <c r="A20" s="78" t="s">
        <v>297</v>
      </c>
      <c r="B20" s="85" t="s">
        <v>520</v>
      </c>
      <c r="C20" s="80"/>
    </row>
    <row r="21" spans="1:3" x14ac:dyDescent="0.25">
      <c r="A21" s="168" t="s">
        <v>658</v>
      </c>
      <c r="B21" s="85" t="s">
        <v>309</v>
      </c>
      <c r="C21" s="80"/>
    </row>
    <row r="23" spans="1:3" x14ac:dyDescent="0.25">
      <c r="B23" s="95" t="str">
        <f>HYPERLINK("#'Factor List'!A1","Back to Factor List")</f>
        <v>Back to Factor List</v>
      </c>
    </row>
    <row r="24" spans="1:3" x14ac:dyDescent="0.25">
      <c r="B24" s="95" t="str">
        <f>HYPERLINK("#'Assumptions'!A1","Assumptions")</f>
        <v>Assumptions</v>
      </c>
    </row>
  </sheetData>
  <sheetProtection algorithmName="SHA-512" hashValue="qTTZJZbYzkTQ1EFysX1AIXfmgUsXgEkrtSMlS1++A6+7ogv08mwQObAahYz9jpNbgiNMwo3DFe/5uCG4PUxbkQ==" saltValue="9Sl9TRzW3vkAPhaLxloabQ==" spinCount="100000" sheet="1" objects="1" scenarios="1"/>
  <conditionalFormatting sqref="A6:A16 A18:A20">
    <cfRule type="expression" dxfId="163" priority="19" stopIfTrue="1">
      <formula>MOD(ROW(),2)=0</formula>
    </cfRule>
    <cfRule type="expression" dxfId="162" priority="20" stopIfTrue="1">
      <formula>MOD(ROW(),2)&lt;&gt;0</formula>
    </cfRule>
  </conditionalFormatting>
  <conditionalFormatting sqref="B6:C16 C17:C21">
    <cfRule type="expression" dxfId="161" priority="21" stopIfTrue="1">
      <formula>MOD(ROW(),2)=0</formula>
    </cfRule>
    <cfRule type="expression" dxfId="160" priority="22" stopIfTrue="1">
      <formula>MOD(ROW(),2)&lt;&gt;0</formula>
    </cfRule>
  </conditionalFormatting>
  <conditionalFormatting sqref="B17:B21">
    <cfRule type="expression" dxfId="159" priority="13" stopIfTrue="1">
      <formula>MOD(ROW(),2)=0</formula>
    </cfRule>
    <cfRule type="expression" dxfId="158" priority="14" stopIfTrue="1">
      <formula>MOD(ROW(),2)&lt;&gt;0</formula>
    </cfRule>
  </conditionalFormatting>
  <conditionalFormatting sqref="A17">
    <cfRule type="expression" dxfId="157" priority="11" stopIfTrue="1">
      <formula>MOD(ROW(),2)=0</formula>
    </cfRule>
    <cfRule type="expression" dxfId="156" priority="12" stopIfTrue="1">
      <formula>MOD(ROW(),2)&lt;&gt;0</formula>
    </cfRule>
  </conditionalFormatting>
  <conditionalFormatting sqref="A21">
    <cfRule type="expression" dxfId="155" priority="3" stopIfTrue="1">
      <formula>MOD(ROW(),2)=0</formula>
    </cfRule>
    <cfRule type="expression" dxfId="15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82"/>
  <dimension ref="A1:I24"/>
  <sheetViews>
    <sheetView showGridLines="0" zoomScale="85" zoomScaleNormal="85" workbookViewId="0">
      <selection activeCell="A26" sqref="A26:C106"/>
    </sheetView>
  </sheetViews>
  <sheetFormatPr defaultColWidth="10" defaultRowHeight="13.2" x14ac:dyDescent="0.25"/>
  <cols>
    <col min="1" max="1" width="31.88671875" style="27" customWidth="1"/>
    <col min="2" max="2" width="22.88671875" style="27" customWidth="1"/>
    <col min="3" max="3" width="29.44140625" style="27" customWidth="1"/>
    <col min="4" max="4" width="10" style="27" customWidth="1"/>
    <col min="5"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Fire_S - Consolidated Factor Spreadsheet</v>
      </c>
      <c r="B2" s="43"/>
      <c r="C2" s="43"/>
      <c r="D2" s="43"/>
      <c r="E2" s="43"/>
      <c r="F2" s="43"/>
      <c r="G2" s="43"/>
      <c r="H2" s="43"/>
      <c r="I2" s="43"/>
    </row>
    <row r="3" spans="1:9" ht="15.6" x14ac:dyDescent="0.3">
      <c r="A3" s="44" t="str">
        <f>TABLE_FACTOR_TYPE&amp;" - x-"&amp;TABLE_SERIES_NUMBER</f>
        <v>Scheme Pays LTA - x-616</v>
      </c>
      <c r="B3" s="43"/>
      <c r="C3" s="43"/>
      <c r="D3" s="43"/>
      <c r="E3" s="43"/>
      <c r="F3" s="43"/>
      <c r="G3" s="43"/>
      <c r="H3" s="43"/>
      <c r="I3" s="43"/>
    </row>
    <row r="4" spans="1:9" x14ac:dyDescent="0.25">
      <c r="A4" s="45"/>
    </row>
    <row r="6" spans="1:9" x14ac:dyDescent="0.25">
      <c r="A6" s="77" t="s">
        <v>573</v>
      </c>
      <c r="B6" s="79" t="s">
        <v>574</v>
      </c>
      <c r="C6" s="79"/>
    </row>
    <row r="7" spans="1:9" x14ac:dyDescent="0.25">
      <c r="A7" s="78" t="s">
        <v>575</v>
      </c>
      <c r="B7" s="80" t="s">
        <v>82</v>
      </c>
      <c r="C7" s="80"/>
    </row>
    <row r="8" spans="1:9" x14ac:dyDescent="0.25">
      <c r="A8" s="78" t="s">
        <v>285</v>
      </c>
      <c r="B8" s="80">
        <v>2006</v>
      </c>
      <c r="C8" s="80"/>
    </row>
    <row r="9" spans="1:9" x14ac:dyDescent="0.25">
      <c r="A9" s="78" t="s">
        <v>286</v>
      </c>
      <c r="B9" s="80" t="s">
        <v>516</v>
      </c>
      <c r="C9" s="80"/>
    </row>
    <row r="10" spans="1:9" ht="26.4" x14ac:dyDescent="0.25">
      <c r="A10" s="78" t="s">
        <v>6</v>
      </c>
      <c r="B10" s="80" t="s">
        <v>543</v>
      </c>
      <c r="C10" s="80"/>
    </row>
    <row r="11" spans="1:9" x14ac:dyDescent="0.25">
      <c r="A11" s="78" t="s">
        <v>287</v>
      </c>
      <c r="B11" s="80" t="s">
        <v>407</v>
      </c>
      <c r="C11" s="80"/>
    </row>
    <row r="12" spans="1:9" x14ac:dyDescent="0.25">
      <c r="A12" s="78" t="s">
        <v>288</v>
      </c>
      <c r="B12" s="80" t="s">
        <v>518</v>
      </c>
      <c r="C12" s="80"/>
    </row>
    <row r="13" spans="1:9" hidden="1" x14ac:dyDescent="0.25">
      <c r="A13" s="78" t="s">
        <v>582</v>
      </c>
      <c r="B13" s="80">
        <v>1</v>
      </c>
      <c r="C13" s="80"/>
    </row>
    <row r="14" spans="1:9" hidden="1" x14ac:dyDescent="0.25">
      <c r="A14" s="78" t="s">
        <v>290</v>
      </c>
      <c r="B14" s="80">
        <v>616</v>
      </c>
      <c r="C14" s="80"/>
    </row>
    <row r="15" spans="1:9" x14ac:dyDescent="0.25">
      <c r="A15" s="78" t="s">
        <v>585</v>
      </c>
      <c r="B15" s="80" t="s">
        <v>544</v>
      </c>
      <c r="C15" s="80"/>
    </row>
    <row r="16" spans="1:9" x14ac:dyDescent="0.25">
      <c r="A16" s="78" t="s">
        <v>292</v>
      </c>
      <c r="B16" s="80" t="s">
        <v>454</v>
      </c>
      <c r="C16" s="80"/>
    </row>
    <row r="17" spans="1:3" ht="52.8" x14ac:dyDescent="0.25">
      <c r="A17" s="78" t="s">
        <v>657</v>
      </c>
      <c r="B17" s="85" t="s">
        <v>525</v>
      </c>
      <c r="C17" s="80"/>
    </row>
    <row r="18" spans="1:3" x14ac:dyDescent="0.25">
      <c r="A18" s="78" t="s">
        <v>589</v>
      </c>
      <c r="B18" s="86">
        <v>45135</v>
      </c>
      <c r="C18" s="80"/>
    </row>
    <row r="19" spans="1:3" x14ac:dyDescent="0.25">
      <c r="A19" s="78" t="s">
        <v>295</v>
      </c>
      <c r="B19" s="86">
        <v>45135</v>
      </c>
      <c r="C19" s="80"/>
    </row>
    <row r="20" spans="1:3" x14ac:dyDescent="0.25">
      <c r="A20" s="78" t="s">
        <v>297</v>
      </c>
      <c r="B20" s="85" t="s">
        <v>520</v>
      </c>
      <c r="C20" s="80"/>
    </row>
    <row r="21" spans="1:3" x14ac:dyDescent="0.25">
      <c r="A21" s="168" t="s">
        <v>658</v>
      </c>
      <c r="B21" s="85" t="s">
        <v>309</v>
      </c>
      <c r="C21" s="80"/>
    </row>
    <row r="23" spans="1:3" x14ac:dyDescent="0.25">
      <c r="B23" s="95" t="str">
        <f>HYPERLINK("#'Factor List'!A1","Back to Factor List")</f>
        <v>Back to Factor List</v>
      </c>
    </row>
    <row r="24" spans="1:3" x14ac:dyDescent="0.25">
      <c r="B24" s="95" t="str">
        <f>HYPERLINK("#'Assumptions'!A1","Assumptions")</f>
        <v>Assumptions</v>
      </c>
    </row>
  </sheetData>
  <sheetProtection algorithmName="SHA-512" hashValue="W1plqEPbFXSnRs3ImvigTZ/Khwo/nzQ4tJvIgBFTBsDGcDi5ZqlL+EnluKrzaznNHBDSt4TIe5gSagGTYBCQ3Q==" saltValue="XEZDocuvyrIu7tNijRmLGg==" spinCount="100000" sheet="1" objects="1" scenarios="1"/>
  <conditionalFormatting sqref="A6:A16 A18:A20">
    <cfRule type="expression" dxfId="153" priority="19" stopIfTrue="1">
      <formula>MOD(ROW(),2)=0</formula>
    </cfRule>
    <cfRule type="expression" dxfId="152" priority="20" stopIfTrue="1">
      <formula>MOD(ROW(),2)&lt;&gt;0</formula>
    </cfRule>
  </conditionalFormatting>
  <conditionalFormatting sqref="B6:C16 C17:C21">
    <cfRule type="expression" dxfId="151" priority="21" stopIfTrue="1">
      <formula>MOD(ROW(),2)=0</formula>
    </cfRule>
    <cfRule type="expression" dxfId="150" priority="22" stopIfTrue="1">
      <formula>MOD(ROW(),2)&lt;&gt;0</formula>
    </cfRule>
  </conditionalFormatting>
  <conditionalFormatting sqref="B17:B21">
    <cfRule type="expression" dxfId="149" priority="13" stopIfTrue="1">
      <formula>MOD(ROW(),2)=0</formula>
    </cfRule>
    <cfRule type="expression" dxfId="148" priority="14" stopIfTrue="1">
      <formula>MOD(ROW(),2)&lt;&gt;0</formula>
    </cfRule>
  </conditionalFormatting>
  <conditionalFormatting sqref="A17">
    <cfRule type="expression" dxfId="147" priority="11" stopIfTrue="1">
      <formula>MOD(ROW(),2)=0</formula>
    </cfRule>
    <cfRule type="expression" dxfId="146" priority="12" stopIfTrue="1">
      <formula>MOD(ROW(),2)&lt;&gt;0</formula>
    </cfRule>
  </conditionalFormatting>
  <conditionalFormatting sqref="A21">
    <cfRule type="expression" dxfId="145" priority="3" stopIfTrue="1">
      <formula>MOD(ROW(),2)=0</formula>
    </cfRule>
    <cfRule type="expression" dxfId="14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83"/>
  <dimension ref="A1:I76"/>
  <sheetViews>
    <sheetView showGridLines="0" zoomScale="85" zoomScaleNormal="85" workbookViewId="0">
      <selection activeCell="B22" sqref="B22"/>
    </sheetView>
  </sheetViews>
  <sheetFormatPr defaultColWidth="10" defaultRowHeight="13.2" x14ac:dyDescent="0.25"/>
  <cols>
    <col min="1" max="1" width="31.88671875" style="27" customWidth="1"/>
    <col min="2" max="5" width="22.88671875" style="27" customWidth="1"/>
    <col min="6"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Fire_S - Consolidated Factor Spreadsheet</v>
      </c>
      <c r="B2" s="43"/>
      <c r="C2" s="43"/>
      <c r="D2" s="43"/>
      <c r="E2" s="43"/>
      <c r="F2" s="43"/>
      <c r="G2" s="43"/>
      <c r="H2" s="43"/>
      <c r="I2" s="43"/>
    </row>
    <row r="3" spans="1:9" ht="15.6" x14ac:dyDescent="0.3">
      <c r="A3" s="44" t="str">
        <f>TABLE_FACTOR_TYPE&amp;" - x-"&amp;TABLE_SERIES_NUMBER</f>
        <v>Scheme Pays AA - x-617</v>
      </c>
      <c r="B3" s="43"/>
      <c r="C3" s="43"/>
      <c r="D3" s="43"/>
      <c r="E3" s="43"/>
      <c r="F3" s="43"/>
      <c r="G3" s="43"/>
      <c r="H3" s="43"/>
      <c r="I3" s="43"/>
    </row>
    <row r="4" spans="1:9" x14ac:dyDescent="0.25">
      <c r="A4" s="45"/>
    </row>
    <row r="6" spans="1:9" x14ac:dyDescent="0.25">
      <c r="A6" s="77" t="s">
        <v>573</v>
      </c>
      <c r="B6" s="79" t="s">
        <v>574</v>
      </c>
      <c r="C6" s="79"/>
      <c r="D6" s="79"/>
      <c r="E6" s="79"/>
    </row>
    <row r="7" spans="1:9" x14ac:dyDescent="0.25">
      <c r="A7" s="78" t="s">
        <v>575</v>
      </c>
      <c r="B7" s="80" t="s">
        <v>82</v>
      </c>
      <c r="C7" s="80"/>
      <c r="D7" s="80"/>
      <c r="E7" s="80"/>
    </row>
    <row r="8" spans="1:9" x14ac:dyDescent="0.25">
      <c r="A8" s="78" t="s">
        <v>285</v>
      </c>
      <c r="B8" s="80">
        <v>2015</v>
      </c>
      <c r="C8" s="80"/>
      <c r="D8" s="80"/>
      <c r="E8" s="80"/>
    </row>
    <row r="9" spans="1:9" x14ac:dyDescent="0.25">
      <c r="A9" s="78" t="s">
        <v>286</v>
      </c>
      <c r="B9" s="80" t="s">
        <v>504</v>
      </c>
      <c r="C9" s="80"/>
      <c r="D9" s="80"/>
      <c r="E9" s="80"/>
    </row>
    <row r="10" spans="1:9" x14ac:dyDescent="0.25">
      <c r="A10" s="78" t="s">
        <v>6</v>
      </c>
      <c r="B10" s="80" t="s">
        <v>545</v>
      </c>
      <c r="C10" s="80"/>
      <c r="D10" s="80"/>
      <c r="E10" s="80"/>
    </row>
    <row r="11" spans="1:9" x14ac:dyDescent="0.25">
      <c r="A11" s="78" t="s">
        <v>287</v>
      </c>
      <c r="B11" s="80" t="s">
        <v>304</v>
      </c>
      <c r="C11" s="80"/>
      <c r="D11" s="80"/>
      <c r="E11" s="80"/>
    </row>
    <row r="12" spans="1:9" x14ac:dyDescent="0.25">
      <c r="A12" s="78" t="s">
        <v>288</v>
      </c>
      <c r="B12" s="80" t="s">
        <v>305</v>
      </c>
      <c r="C12" s="80"/>
      <c r="D12" s="80"/>
      <c r="E12" s="80"/>
    </row>
    <row r="13" spans="1:9" hidden="1" x14ac:dyDescent="0.25">
      <c r="A13" s="78" t="s">
        <v>582</v>
      </c>
      <c r="B13" s="80">
        <v>0</v>
      </c>
      <c r="C13" s="80"/>
      <c r="D13" s="80"/>
      <c r="E13" s="80"/>
    </row>
    <row r="14" spans="1:9" hidden="1" x14ac:dyDescent="0.25">
      <c r="A14" s="78" t="s">
        <v>290</v>
      </c>
      <c r="B14" s="80">
        <v>617</v>
      </c>
      <c r="C14" s="80"/>
      <c r="D14" s="80"/>
      <c r="E14" s="80"/>
    </row>
    <row r="15" spans="1:9" x14ac:dyDescent="0.25">
      <c r="A15" s="78" t="s">
        <v>585</v>
      </c>
      <c r="B15" s="80" t="s">
        <v>546</v>
      </c>
      <c r="C15" s="80"/>
      <c r="D15" s="80"/>
      <c r="E15" s="80"/>
    </row>
    <row r="16" spans="1:9" x14ac:dyDescent="0.25">
      <c r="A16" s="78" t="s">
        <v>292</v>
      </c>
      <c r="B16" s="80" t="s">
        <v>307</v>
      </c>
      <c r="C16" s="80"/>
      <c r="D16" s="80"/>
      <c r="E16" s="80"/>
    </row>
    <row r="17" spans="1:5" ht="39.6" x14ac:dyDescent="0.25">
      <c r="A17" s="78" t="s">
        <v>657</v>
      </c>
      <c r="B17" s="85" t="s">
        <v>547</v>
      </c>
      <c r="C17" s="80"/>
      <c r="D17" s="80"/>
      <c r="E17" s="80"/>
    </row>
    <row r="18" spans="1:5" x14ac:dyDescent="0.25">
      <c r="A18" s="78" t="s">
        <v>589</v>
      </c>
      <c r="B18" s="86">
        <v>45135</v>
      </c>
      <c r="C18" s="80"/>
      <c r="D18" s="80"/>
      <c r="E18" s="80"/>
    </row>
    <row r="19" spans="1:5" x14ac:dyDescent="0.25">
      <c r="A19" s="78" t="s">
        <v>295</v>
      </c>
      <c r="B19" s="86">
        <v>45135</v>
      </c>
      <c r="C19" s="80"/>
      <c r="D19" s="80"/>
      <c r="E19" s="80"/>
    </row>
    <row r="20" spans="1:5" x14ac:dyDescent="0.25">
      <c r="A20" s="78" t="s">
        <v>297</v>
      </c>
      <c r="B20" s="85" t="s">
        <v>310</v>
      </c>
      <c r="C20" s="80"/>
      <c r="D20" s="80"/>
      <c r="E20" s="80"/>
    </row>
    <row r="21" spans="1:5" x14ac:dyDescent="0.25">
      <c r="A21" s="168" t="s">
        <v>658</v>
      </c>
      <c r="B21" s="85" t="s">
        <v>309</v>
      </c>
      <c r="C21" s="80"/>
      <c r="D21" s="80"/>
      <c r="E21" s="80"/>
    </row>
    <row r="23" spans="1:5" x14ac:dyDescent="0.25">
      <c r="B23" s="95" t="str">
        <f>HYPERLINK("#'Factor List'!A1","Back to Factor List")</f>
        <v>Back to Factor List</v>
      </c>
    </row>
    <row r="24" spans="1:5" x14ac:dyDescent="0.25">
      <c r="B24" s="95" t="str">
        <f>HYPERLINK("#'Assumptions'!A1","Assumptions")</f>
        <v>Assumptions</v>
      </c>
    </row>
    <row r="26" spans="1:5" x14ac:dyDescent="0.25">
      <c r="A26" s="91" t="s">
        <v>659</v>
      </c>
      <c r="B26" s="91" t="s">
        <v>696</v>
      </c>
      <c r="C26" s="91" t="s">
        <v>697</v>
      </c>
      <c r="D26" s="91" t="s">
        <v>698</v>
      </c>
      <c r="E26" s="91" t="s">
        <v>699</v>
      </c>
    </row>
    <row r="27" spans="1:5" x14ac:dyDescent="0.25">
      <c r="A27" s="92">
        <v>18</v>
      </c>
      <c r="B27" s="93">
        <v>8.25</v>
      </c>
      <c r="C27" s="93">
        <v>7.84</v>
      </c>
      <c r="D27" s="93">
        <v>7.43</v>
      </c>
      <c r="E27" s="93">
        <v>7.03</v>
      </c>
    </row>
    <row r="28" spans="1:5" x14ac:dyDescent="0.25">
      <c r="A28" s="92">
        <v>19</v>
      </c>
      <c r="B28" s="93">
        <v>8.3699999999999992</v>
      </c>
      <c r="C28" s="93">
        <v>7.94</v>
      </c>
      <c r="D28" s="93">
        <v>7.53</v>
      </c>
      <c r="E28" s="93">
        <v>7.12</v>
      </c>
    </row>
    <row r="29" spans="1:5" x14ac:dyDescent="0.25">
      <c r="A29" s="92">
        <v>20</v>
      </c>
      <c r="B29" s="93">
        <v>8.48</v>
      </c>
      <c r="C29" s="93">
        <v>8.0500000000000007</v>
      </c>
      <c r="D29" s="93">
        <v>7.63</v>
      </c>
      <c r="E29" s="93">
        <v>7.22</v>
      </c>
    </row>
    <row r="30" spans="1:5" x14ac:dyDescent="0.25">
      <c r="A30" s="92">
        <v>21</v>
      </c>
      <c r="B30" s="93">
        <v>8.6</v>
      </c>
      <c r="C30" s="93">
        <v>8.16</v>
      </c>
      <c r="D30" s="93">
        <v>7.73</v>
      </c>
      <c r="E30" s="93">
        <v>7.31</v>
      </c>
    </row>
    <row r="31" spans="1:5" x14ac:dyDescent="0.25">
      <c r="A31" s="92">
        <v>22</v>
      </c>
      <c r="B31" s="93">
        <v>8.7100000000000009</v>
      </c>
      <c r="C31" s="93">
        <v>8.27</v>
      </c>
      <c r="D31" s="93">
        <v>7.83</v>
      </c>
      <c r="E31" s="93">
        <v>7.41</v>
      </c>
    </row>
    <row r="32" spans="1:5" x14ac:dyDescent="0.25">
      <c r="A32" s="92">
        <v>23</v>
      </c>
      <c r="B32" s="93">
        <v>8.83</v>
      </c>
      <c r="C32" s="93">
        <v>8.3800000000000008</v>
      </c>
      <c r="D32" s="93">
        <v>7.94</v>
      </c>
      <c r="E32" s="93">
        <v>7.51</v>
      </c>
    </row>
    <row r="33" spans="1:5" x14ac:dyDescent="0.25">
      <c r="A33" s="92">
        <v>24</v>
      </c>
      <c r="B33" s="93">
        <v>8.9600000000000009</v>
      </c>
      <c r="C33" s="93">
        <v>8.5</v>
      </c>
      <c r="D33" s="93">
        <v>8.0500000000000007</v>
      </c>
      <c r="E33" s="93">
        <v>7.61</v>
      </c>
    </row>
    <row r="34" spans="1:5" x14ac:dyDescent="0.25">
      <c r="A34" s="92">
        <v>25</v>
      </c>
      <c r="B34" s="93">
        <v>9.08</v>
      </c>
      <c r="C34" s="93">
        <v>8.61</v>
      </c>
      <c r="D34" s="93">
        <v>8.15</v>
      </c>
      <c r="E34" s="93">
        <v>7.71</v>
      </c>
    </row>
    <row r="35" spans="1:5" x14ac:dyDescent="0.25">
      <c r="A35" s="92">
        <v>26</v>
      </c>
      <c r="B35" s="93">
        <v>9.1999999999999993</v>
      </c>
      <c r="C35" s="93">
        <v>8.73</v>
      </c>
      <c r="D35" s="93">
        <v>8.26</v>
      </c>
      <c r="E35" s="93">
        <v>7.81</v>
      </c>
    </row>
    <row r="36" spans="1:5" x14ac:dyDescent="0.25">
      <c r="A36" s="92">
        <v>27</v>
      </c>
      <c r="B36" s="93">
        <v>9.33</v>
      </c>
      <c r="C36" s="93">
        <v>8.85</v>
      </c>
      <c r="D36" s="93">
        <v>8.3699999999999992</v>
      </c>
      <c r="E36" s="93">
        <v>7.91</v>
      </c>
    </row>
    <row r="37" spans="1:5" x14ac:dyDescent="0.25">
      <c r="A37" s="92">
        <v>28</v>
      </c>
      <c r="B37" s="93">
        <v>9.4600000000000009</v>
      </c>
      <c r="C37" s="93">
        <v>8.9700000000000006</v>
      </c>
      <c r="D37" s="93">
        <v>8.49</v>
      </c>
      <c r="E37" s="93">
        <v>8.02</v>
      </c>
    </row>
    <row r="38" spans="1:5" x14ac:dyDescent="0.25">
      <c r="A38" s="92">
        <v>29</v>
      </c>
      <c r="B38" s="93">
        <v>9.59</v>
      </c>
      <c r="C38" s="93">
        <v>9.09</v>
      </c>
      <c r="D38" s="93">
        <v>8.6</v>
      </c>
      <c r="E38" s="93">
        <v>8.1199999999999992</v>
      </c>
    </row>
    <row r="39" spans="1:5" x14ac:dyDescent="0.25">
      <c r="A39" s="92">
        <v>30</v>
      </c>
      <c r="B39" s="93">
        <v>9.7200000000000006</v>
      </c>
      <c r="C39" s="93">
        <v>9.2100000000000009</v>
      </c>
      <c r="D39" s="93">
        <v>8.7200000000000006</v>
      </c>
      <c r="E39" s="93">
        <v>8.23</v>
      </c>
    </row>
    <row r="40" spans="1:5" x14ac:dyDescent="0.25">
      <c r="A40" s="92">
        <v>31</v>
      </c>
      <c r="B40" s="93">
        <v>9.86</v>
      </c>
      <c r="C40" s="93">
        <v>9.34</v>
      </c>
      <c r="D40" s="93">
        <v>8.84</v>
      </c>
      <c r="E40" s="93">
        <v>8.34</v>
      </c>
    </row>
    <row r="41" spans="1:5" x14ac:dyDescent="0.25">
      <c r="A41" s="92">
        <v>32</v>
      </c>
      <c r="B41" s="93">
        <v>9.99</v>
      </c>
      <c r="C41" s="93">
        <v>9.4700000000000006</v>
      </c>
      <c r="D41" s="93">
        <v>8.9600000000000009</v>
      </c>
      <c r="E41" s="93">
        <v>8.4499999999999993</v>
      </c>
    </row>
    <row r="42" spans="1:5" x14ac:dyDescent="0.25">
      <c r="A42" s="92">
        <v>33</v>
      </c>
      <c r="B42" s="93">
        <v>10.130000000000001</v>
      </c>
      <c r="C42" s="93">
        <v>9.6</v>
      </c>
      <c r="D42" s="93">
        <v>9.08</v>
      </c>
      <c r="E42" s="93">
        <v>8.57</v>
      </c>
    </row>
    <row r="43" spans="1:5" x14ac:dyDescent="0.25">
      <c r="A43" s="92">
        <v>34</v>
      </c>
      <c r="B43" s="93">
        <v>10.28</v>
      </c>
      <c r="C43" s="93">
        <v>9.73</v>
      </c>
      <c r="D43" s="93">
        <v>9.1999999999999993</v>
      </c>
      <c r="E43" s="93">
        <v>8.68</v>
      </c>
    </row>
    <row r="44" spans="1:5" x14ac:dyDescent="0.25">
      <c r="A44" s="92">
        <v>35</v>
      </c>
      <c r="B44" s="93">
        <v>10.42</v>
      </c>
      <c r="C44" s="93">
        <v>9.8699999999999992</v>
      </c>
      <c r="D44" s="93">
        <v>9.33</v>
      </c>
      <c r="E44" s="93">
        <v>8.8000000000000007</v>
      </c>
    </row>
    <row r="45" spans="1:5" x14ac:dyDescent="0.25">
      <c r="A45" s="92">
        <v>36</v>
      </c>
      <c r="B45" s="93">
        <v>10.57</v>
      </c>
      <c r="C45" s="93">
        <v>10.01</v>
      </c>
      <c r="D45" s="93">
        <v>9.4600000000000009</v>
      </c>
      <c r="E45" s="93">
        <v>8.92</v>
      </c>
    </row>
    <row r="46" spans="1:5" x14ac:dyDescent="0.25">
      <c r="A46" s="92">
        <v>37</v>
      </c>
      <c r="B46" s="93">
        <v>10.72</v>
      </c>
      <c r="C46" s="93">
        <v>10.15</v>
      </c>
      <c r="D46" s="93">
        <v>9.59</v>
      </c>
      <c r="E46" s="93">
        <v>9.0399999999999991</v>
      </c>
    </row>
    <row r="47" spans="1:5" x14ac:dyDescent="0.25">
      <c r="A47" s="92">
        <v>38</v>
      </c>
      <c r="B47" s="93">
        <v>10.87</v>
      </c>
      <c r="C47" s="93">
        <v>10.29</v>
      </c>
      <c r="D47" s="93">
        <v>9.7200000000000006</v>
      </c>
      <c r="E47" s="93">
        <v>9.17</v>
      </c>
    </row>
    <row r="48" spans="1:5" x14ac:dyDescent="0.25">
      <c r="A48" s="92">
        <v>39</v>
      </c>
      <c r="B48" s="93">
        <v>11.03</v>
      </c>
      <c r="C48" s="93">
        <v>10.44</v>
      </c>
      <c r="D48" s="93">
        <v>9.86</v>
      </c>
      <c r="E48" s="93">
        <v>9.3000000000000007</v>
      </c>
    </row>
    <row r="49" spans="1:5" x14ac:dyDescent="0.25">
      <c r="A49" s="92">
        <v>40</v>
      </c>
      <c r="B49" s="93">
        <v>11.19</v>
      </c>
      <c r="C49" s="93">
        <v>10.58</v>
      </c>
      <c r="D49" s="93">
        <v>10</v>
      </c>
      <c r="E49" s="93">
        <v>9.42</v>
      </c>
    </row>
    <row r="50" spans="1:5" x14ac:dyDescent="0.25">
      <c r="A50" s="92">
        <v>41</v>
      </c>
      <c r="B50" s="93">
        <v>11.35</v>
      </c>
      <c r="C50" s="93">
        <v>10.74</v>
      </c>
      <c r="D50" s="93">
        <v>10.14</v>
      </c>
      <c r="E50" s="93">
        <v>9.56</v>
      </c>
    </row>
    <row r="51" spans="1:5" x14ac:dyDescent="0.25">
      <c r="A51" s="92">
        <v>42</v>
      </c>
      <c r="B51" s="93">
        <v>11.51</v>
      </c>
      <c r="C51" s="93">
        <v>10.89</v>
      </c>
      <c r="D51" s="93">
        <v>10.28</v>
      </c>
      <c r="E51" s="93">
        <v>9.69</v>
      </c>
    </row>
    <row r="52" spans="1:5" x14ac:dyDescent="0.25">
      <c r="A52" s="92">
        <v>43</v>
      </c>
      <c r="B52" s="93">
        <v>11.68</v>
      </c>
      <c r="C52" s="93">
        <v>11.05</v>
      </c>
      <c r="D52" s="93">
        <v>10.43</v>
      </c>
      <c r="E52" s="93">
        <v>9.83</v>
      </c>
    </row>
    <row r="53" spans="1:5" x14ac:dyDescent="0.25">
      <c r="A53" s="92">
        <v>44</v>
      </c>
      <c r="B53" s="93">
        <v>11.86</v>
      </c>
      <c r="C53" s="93">
        <v>11.21</v>
      </c>
      <c r="D53" s="93">
        <v>10.58</v>
      </c>
      <c r="E53" s="93">
        <v>9.9700000000000006</v>
      </c>
    </row>
    <row r="54" spans="1:5" x14ac:dyDescent="0.25">
      <c r="A54" s="92">
        <v>45</v>
      </c>
      <c r="B54" s="93">
        <v>12.04</v>
      </c>
      <c r="C54" s="93">
        <v>11.38</v>
      </c>
      <c r="D54" s="93">
        <v>10.74</v>
      </c>
      <c r="E54" s="93">
        <v>10.11</v>
      </c>
    </row>
    <row r="55" spans="1:5" x14ac:dyDescent="0.25">
      <c r="A55" s="92">
        <v>46</v>
      </c>
      <c r="B55" s="93">
        <v>12.22</v>
      </c>
      <c r="C55" s="93">
        <v>11.55</v>
      </c>
      <c r="D55" s="93">
        <v>10.9</v>
      </c>
      <c r="E55" s="93">
        <v>10.26</v>
      </c>
    </row>
    <row r="56" spans="1:5" x14ac:dyDescent="0.25">
      <c r="A56" s="92">
        <v>47</v>
      </c>
      <c r="B56" s="93">
        <v>12.4</v>
      </c>
      <c r="C56" s="93">
        <v>11.72</v>
      </c>
      <c r="D56" s="93">
        <v>11.06</v>
      </c>
      <c r="E56" s="93">
        <v>10.41</v>
      </c>
    </row>
    <row r="57" spans="1:5" x14ac:dyDescent="0.25">
      <c r="A57" s="92">
        <v>48</v>
      </c>
      <c r="B57" s="93">
        <v>12.6</v>
      </c>
      <c r="C57" s="93">
        <v>11.9</v>
      </c>
      <c r="D57" s="93">
        <v>11.22</v>
      </c>
      <c r="E57" s="93">
        <v>10.57</v>
      </c>
    </row>
    <row r="58" spans="1:5" x14ac:dyDescent="0.25">
      <c r="A58" s="92">
        <v>49</v>
      </c>
      <c r="B58" s="93">
        <v>12.79</v>
      </c>
      <c r="C58" s="93">
        <v>12.09</v>
      </c>
      <c r="D58" s="93">
        <v>11.4</v>
      </c>
      <c r="E58" s="93">
        <v>10.72</v>
      </c>
    </row>
    <row r="59" spans="1:5" x14ac:dyDescent="0.25">
      <c r="A59" s="92">
        <v>50</v>
      </c>
      <c r="B59" s="93">
        <v>12.99</v>
      </c>
      <c r="C59" s="93">
        <v>12.27</v>
      </c>
      <c r="D59" s="93">
        <v>11.57</v>
      </c>
      <c r="E59" s="93">
        <v>10.89</v>
      </c>
    </row>
    <row r="60" spans="1:5" x14ac:dyDescent="0.25">
      <c r="A60" s="92">
        <v>51</v>
      </c>
      <c r="B60" s="93">
        <v>13.2</v>
      </c>
      <c r="C60" s="93">
        <v>12.47</v>
      </c>
      <c r="D60" s="93">
        <v>11.75</v>
      </c>
      <c r="E60" s="93">
        <v>11.06</v>
      </c>
    </row>
    <row r="61" spans="1:5" x14ac:dyDescent="0.25">
      <c r="A61" s="92">
        <v>52</v>
      </c>
      <c r="B61" s="93">
        <v>13.42</v>
      </c>
      <c r="C61" s="93">
        <v>12.67</v>
      </c>
      <c r="D61" s="93">
        <v>11.94</v>
      </c>
      <c r="E61" s="93">
        <v>11.23</v>
      </c>
    </row>
    <row r="62" spans="1:5" x14ac:dyDescent="0.25">
      <c r="A62" s="92">
        <v>53</v>
      </c>
      <c r="B62" s="93">
        <v>13.64</v>
      </c>
      <c r="C62" s="93">
        <v>12.87</v>
      </c>
      <c r="D62" s="93">
        <v>12.13</v>
      </c>
      <c r="E62" s="93">
        <v>11.4</v>
      </c>
    </row>
    <row r="63" spans="1:5" x14ac:dyDescent="0.25">
      <c r="A63" s="92">
        <v>54</v>
      </c>
      <c r="B63" s="93">
        <v>13.86</v>
      </c>
      <c r="C63" s="93">
        <v>13.08</v>
      </c>
      <c r="D63" s="93">
        <v>12.33</v>
      </c>
      <c r="E63" s="93">
        <v>11.59</v>
      </c>
    </row>
    <row r="64" spans="1:5" x14ac:dyDescent="0.25">
      <c r="A64" s="92">
        <v>55</v>
      </c>
      <c r="B64" s="93">
        <v>14.1</v>
      </c>
      <c r="C64" s="93">
        <v>13.3</v>
      </c>
      <c r="D64" s="93">
        <v>12.53</v>
      </c>
      <c r="E64" s="93">
        <v>11.78</v>
      </c>
    </row>
    <row r="65" spans="1:5" x14ac:dyDescent="0.25">
      <c r="A65" s="92">
        <v>56</v>
      </c>
      <c r="B65" s="93">
        <v>14.34</v>
      </c>
      <c r="C65" s="93">
        <v>13.53</v>
      </c>
      <c r="D65" s="93">
        <v>12.74</v>
      </c>
      <c r="E65" s="93">
        <v>11.97</v>
      </c>
    </row>
    <row r="66" spans="1:5" x14ac:dyDescent="0.25">
      <c r="A66" s="92">
        <v>57</v>
      </c>
      <c r="B66" s="93">
        <v>14.59</v>
      </c>
      <c r="C66" s="93">
        <v>13.76</v>
      </c>
      <c r="D66" s="93">
        <v>12.96</v>
      </c>
      <c r="E66" s="93">
        <v>12.17</v>
      </c>
    </row>
    <row r="67" spans="1:5" x14ac:dyDescent="0.25">
      <c r="A67" s="92">
        <v>58</v>
      </c>
      <c r="B67" s="93">
        <v>14.85</v>
      </c>
      <c r="C67" s="93">
        <v>14.01</v>
      </c>
      <c r="D67" s="93">
        <v>13.18</v>
      </c>
      <c r="E67" s="93">
        <v>12.38</v>
      </c>
    </row>
    <row r="68" spans="1:5" x14ac:dyDescent="0.25">
      <c r="A68" s="92">
        <v>59</v>
      </c>
      <c r="B68" s="93">
        <v>15.12</v>
      </c>
      <c r="C68" s="93">
        <v>14.26</v>
      </c>
      <c r="D68" s="93">
        <v>13.42</v>
      </c>
      <c r="E68" s="93">
        <v>12.6</v>
      </c>
    </row>
    <row r="69" spans="1:5" x14ac:dyDescent="0.25">
      <c r="A69" s="92">
        <v>60</v>
      </c>
      <c r="B69" s="93">
        <v>15.41</v>
      </c>
      <c r="C69" s="93">
        <v>14.53</v>
      </c>
      <c r="D69" s="93">
        <v>13.67</v>
      </c>
      <c r="E69" s="93">
        <v>12.83</v>
      </c>
    </row>
    <row r="70" spans="1:5" x14ac:dyDescent="0.25">
      <c r="A70" s="92">
        <v>61</v>
      </c>
      <c r="B70" s="93">
        <v>15.7</v>
      </c>
      <c r="C70" s="93">
        <v>14.8</v>
      </c>
      <c r="D70" s="93">
        <v>13.93</v>
      </c>
      <c r="E70" s="93">
        <v>13.07</v>
      </c>
    </row>
    <row r="71" spans="1:5" x14ac:dyDescent="0.25">
      <c r="A71" s="92">
        <v>62</v>
      </c>
      <c r="B71" s="93">
        <v>16.02</v>
      </c>
      <c r="C71" s="93">
        <v>15.1</v>
      </c>
      <c r="D71" s="93">
        <v>14.2</v>
      </c>
      <c r="E71" s="93">
        <v>13.32</v>
      </c>
    </row>
    <row r="72" spans="1:5" x14ac:dyDescent="0.25">
      <c r="A72" s="92">
        <v>63</v>
      </c>
      <c r="B72" s="93">
        <v>16.350000000000001</v>
      </c>
      <c r="C72" s="93">
        <v>15.41</v>
      </c>
      <c r="D72" s="93">
        <v>14.49</v>
      </c>
      <c r="E72" s="93">
        <v>13.59</v>
      </c>
    </row>
    <row r="73" spans="1:5" x14ac:dyDescent="0.25">
      <c r="A73" s="92">
        <v>64</v>
      </c>
      <c r="B73" s="93">
        <v>16.7</v>
      </c>
      <c r="C73" s="93">
        <v>15.74</v>
      </c>
      <c r="D73" s="93">
        <v>14.79</v>
      </c>
      <c r="E73" s="93">
        <v>13.88</v>
      </c>
    </row>
    <row r="74" spans="1:5" x14ac:dyDescent="0.25">
      <c r="A74" s="92">
        <v>65</v>
      </c>
      <c r="B74" s="93"/>
      <c r="C74" s="93">
        <v>16.09</v>
      </c>
      <c r="D74" s="93">
        <v>15.12</v>
      </c>
      <c r="E74" s="93">
        <v>14.18</v>
      </c>
    </row>
    <row r="75" spans="1:5" x14ac:dyDescent="0.25">
      <c r="A75" s="92">
        <v>66</v>
      </c>
      <c r="B75" s="93"/>
      <c r="C75" s="93"/>
      <c r="D75" s="93">
        <v>15.47</v>
      </c>
      <c r="E75" s="93">
        <v>14.51</v>
      </c>
    </row>
    <row r="76" spans="1:5" x14ac:dyDescent="0.25">
      <c r="A76" s="92">
        <v>67</v>
      </c>
      <c r="B76" s="93"/>
      <c r="C76" s="93"/>
      <c r="D76" s="93"/>
      <c r="E76" s="93">
        <v>14.86</v>
      </c>
    </row>
  </sheetData>
  <sheetProtection algorithmName="SHA-512" hashValue="Oey1XNFWsLmGM/lTN4Lvhmcgqad3VzOj99t6u12C/sg+Hn9ae1T20yfajF6tHgHYgN4AsmF2q/TdvKPr1HEiIA==" saltValue="jlmomtmPUJkwcxuyDjMlDA==" spinCount="100000" sheet="1" objects="1" scenarios="1"/>
  <conditionalFormatting sqref="A6:A16 A18:A20">
    <cfRule type="expression" dxfId="143" priority="19" stopIfTrue="1">
      <formula>MOD(ROW(),2)=0</formula>
    </cfRule>
    <cfRule type="expression" dxfId="142" priority="20" stopIfTrue="1">
      <formula>MOD(ROW(),2)&lt;&gt;0</formula>
    </cfRule>
  </conditionalFormatting>
  <conditionalFormatting sqref="B6:E16 B26:E76 C17:E21">
    <cfRule type="expression" dxfId="141" priority="21" stopIfTrue="1">
      <formula>MOD(ROW(),2)=0</formula>
    </cfRule>
    <cfRule type="expression" dxfId="140" priority="22" stopIfTrue="1">
      <formula>MOD(ROW(),2)&lt;&gt;0</formula>
    </cfRule>
  </conditionalFormatting>
  <conditionalFormatting sqref="B17:B21">
    <cfRule type="expression" dxfId="139" priority="13" stopIfTrue="1">
      <formula>MOD(ROW(),2)=0</formula>
    </cfRule>
    <cfRule type="expression" dxfId="138" priority="14" stopIfTrue="1">
      <formula>MOD(ROW(),2)&lt;&gt;0</formula>
    </cfRule>
  </conditionalFormatting>
  <conditionalFormatting sqref="A17">
    <cfRule type="expression" dxfId="137" priority="11" stopIfTrue="1">
      <formula>MOD(ROW(),2)=0</formula>
    </cfRule>
    <cfRule type="expression" dxfId="136" priority="12" stopIfTrue="1">
      <formula>MOD(ROW(),2)&lt;&gt;0</formula>
    </cfRule>
  </conditionalFormatting>
  <conditionalFormatting sqref="A26:A76">
    <cfRule type="expression" dxfId="135" priority="7" stopIfTrue="1">
      <formula>MOD(ROW(),2)=0</formula>
    </cfRule>
    <cfRule type="expression" dxfId="134" priority="8" stopIfTrue="1">
      <formula>MOD(ROW(),2)&lt;&gt;0</formula>
    </cfRule>
  </conditionalFormatting>
  <conditionalFormatting sqref="A21">
    <cfRule type="expression" dxfId="133" priority="3" stopIfTrue="1">
      <formula>MOD(ROW(),2)=0</formula>
    </cfRule>
    <cfRule type="expression" dxfId="13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84"/>
  <dimension ref="A1:I76"/>
  <sheetViews>
    <sheetView showGridLines="0" zoomScale="85" zoomScaleNormal="85" workbookViewId="0">
      <selection activeCell="B22" sqref="B22"/>
    </sheetView>
  </sheetViews>
  <sheetFormatPr defaultColWidth="10" defaultRowHeight="13.2" x14ac:dyDescent="0.25"/>
  <cols>
    <col min="1" max="1" width="31.88671875" style="27" customWidth="1"/>
    <col min="2" max="5" width="22.88671875" style="27" customWidth="1"/>
    <col min="6"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Fire_S - Consolidated Factor Spreadsheet</v>
      </c>
      <c r="B2" s="43"/>
      <c r="C2" s="43"/>
      <c r="D2" s="43"/>
      <c r="E2" s="43"/>
      <c r="F2" s="43"/>
      <c r="G2" s="43"/>
      <c r="H2" s="43"/>
      <c r="I2" s="43"/>
    </row>
    <row r="3" spans="1:9" ht="15.6" x14ac:dyDescent="0.3">
      <c r="A3" s="44" t="str">
        <f>TABLE_FACTOR_TYPE&amp;" - x-"&amp;TABLE_SERIES_NUMBER</f>
        <v>Scheme Pays AA - x-618</v>
      </c>
      <c r="B3" s="43"/>
      <c r="C3" s="43"/>
      <c r="D3" s="43"/>
      <c r="E3" s="43"/>
      <c r="F3" s="43"/>
      <c r="G3" s="43"/>
      <c r="H3" s="43"/>
      <c r="I3" s="43"/>
    </row>
    <row r="4" spans="1:9" x14ac:dyDescent="0.25">
      <c r="A4" s="45"/>
    </row>
    <row r="6" spans="1:9" x14ac:dyDescent="0.25">
      <c r="A6" s="77" t="s">
        <v>573</v>
      </c>
      <c r="B6" s="79" t="s">
        <v>574</v>
      </c>
      <c r="C6" s="79"/>
      <c r="D6" s="79"/>
      <c r="E6" s="79"/>
    </row>
    <row r="7" spans="1:9" x14ac:dyDescent="0.25">
      <c r="A7" s="78" t="s">
        <v>575</v>
      </c>
      <c r="B7" s="80" t="s">
        <v>82</v>
      </c>
      <c r="C7" s="80"/>
      <c r="D7" s="80"/>
      <c r="E7" s="80"/>
    </row>
    <row r="8" spans="1:9" x14ac:dyDescent="0.25">
      <c r="A8" s="78" t="s">
        <v>285</v>
      </c>
      <c r="B8" s="80">
        <v>2015</v>
      </c>
      <c r="C8" s="80"/>
      <c r="D8" s="80"/>
      <c r="E8" s="80"/>
    </row>
    <row r="9" spans="1:9" x14ac:dyDescent="0.25">
      <c r="A9" s="78" t="s">
        <v>286</v>
      </c>
      <c r="B9" s="80" t="s">
        <v>504</v>
      </c>
      <c r="C9" s="80"/>
      <c r="D9" s="80"/>
      <c r="E9" s="80"/>
    </row>
    <row r="10" spans="1:9" x14ac:dyDescent="0.25">
      <c r="A10" s="78" t="s">
        <v>6</v>
      </c>
      <c r="B10" s="80" t="s">
        <v>545</v>
      </c>
      <c r="C10" s="80"/>
      <c r="D10" s="80"/>
      <c r="E10" s="80"/>
    </row>
    <row r="11" spans="1:9" x14ac:dyDescent="0.25">
      <c r="A11" s="78" t="s">
        <v>287</v>
      </c>
      <c r="B11" s="80" t="s">
        <v>314</v>
      </c>
      <c r="C11" s="80"/>
      <c r="D11" s="80"/>
      <c r="E11" s="80"/>
    </row>
    <row r="12" spans="1:9" x14ac:dyDescent="0.25">
      <c r="A12" s="78" t="s">
        <v>288</v>
      </c>
      <c r="B12" s="80" t="s">
        <v>305</v>
      </c>
      <c r="C12" s="80"/>
      <c r="D12" s="80"/>
      <c r="E12" s="80"/>
    </row>
    <row r="13" spans="1:9" hidden="1" x14ac:dyDescent="0.25">
      <c r="A13" s="78" t="s">
        <v>582</v>
      </c>
      <c r="B13" s="80">
        <v>0</v>
      </c>
      <c r="C13" s="80"/>
      <c r="D13" s="80"/>
      <c r="E13" s="80"/>
    </row>
    <row r="14" spans="1:9" hidden="1" x14ac:dyDescent="0.25">
      <c r="A14" s="78" t="s">
        <v>290</v>
      </c>
      <c r="B14" s="80">
        <v>618</v>
      </c>
      <c r="C14" s="80"/>
      <c r="D14" s="80"/>
      <c r="E14" s="80"/>
    </row>
    <row r="15" spans="1:9" x14ac:dyDescent="0.25">
      <c r="A15" s="78" t="s">
        <v>585</v>
      </c>
      <c r="B15" s="80" t="s">
        <v>548</v>
      </c>
      <c r="C15" s="80"/>
      <c r="D15" s="80"/>
      <c r="E15" s="80"/>
    </row>
    <row r="16" spans="1:9" x14ac:dyDescent="0.25">
      <c r="A16" s="78" t="s">
        <v>292</v>
      </c>
      <c r="B16" s="80" t="s">
        <v>316</v>
      </c>
      <c r="C16" s="80"/>
      <c r="D16" s="80"/>
      <c r="E16" s="80"/>
    </row>
    <row r="17" spans="1:5" ht="39.6" x14ac:dyDescent="0.25">
      <c r="A17" s="78" t="s">
        <v>657</v>
      </c>
      <c r="B17" s="85" t="s">
        <v>547</v>
      </c>
      <c r="C17" s="80"/>
      <c r="D17" s="80"/>
      <c r="E17" s="80"/>
    </row>
    <row r="18" spans="1:5" x14ac:dyDescent="0.25">
      <c r="A18" s="78" t="s">
        <v>589</v>
      </c>
      <c r="B18" s="86">
        <v>45135</v>
      </c>
      <c r="C18" s="80"/>
      <c r="D18" s="80"/>
      <c r="E18" s="80"/>
    </row>
    <row r="19" spans="1:5" x14ac:dyDescent="0.25">
      <c r="A19" s="78" t="s">
        <v>295</v>
      </c>
      <c r="B19" s="86">
        <v>45135</v>
      </c>
      <c r="C19" s="80"/>
      <c r="D19" s="80"/>
      <c r="E19" s="80"/>
    </row>
    <row r="20" spans="1:5" x14ac:dyDescent="0.25">
      <c r="A20" s="78" t="s">
        <v>297</v>
      </c>
      <c r="B20" s="85" t="s">
        <v>310</v>
      </c>
      <c r="C20" s="80"/>
      <c r="D20" s="80"/>
      <c r="E20" s="80"/>
    </row>
    <row r="21" spans="1:5" x14ac:dyDescent="0.25">
      <c r="A21" s="168" t="s">
        <v>658</v>
      </c>
      <c r="B21" s="85" t="s">
        <v>309</v>
      </c>
      <c r="C21" s="80"/>
      <c r="D21" s="80"/>
      <c r="E21" s="80"/>
    </row>
    <row r="23" spans="1:5" x14ac:dyDescent="0.25">
      <c r="B23" s="95" t="str">
        <f>HYPERLINK("#'Factor List'!A1","Back to Factor List")</f>
        <v>Back to Factor List</v>
      </c>
    </row>
    <row r="24" spans="1:5" x14ac:dyDescent="0.25">
      <c r="B24" s="95" t="str">
        <f>HYPERLINK("#'Assumptions'!A1","Assumptions")</f>
        <v>Assumptions</v>
      </c>
    </row>
    <row r="26" spans="1:5" x14ac:dyDescent="0.25">
      <c r="A26" s="91" t="s">
        <v>659</v>
      </c>
      <c r="B26" s="91" t="s">
        <v>696</v>
      </c>
      <c r="C26" s="91" t="s">
        <v>697</v>
      </c>
      <c r="D26" s="91" t="s">
        <v>698</v>
      </c>
      <c r="E26" s="91" t="s">
        <v>699</v>
      </c>
    </row>
    <row r="27" spans="1:5" x14ac:dyDescent="0.25">
      <c r="A27" s="92">
        <v>18</v>
      </c>
      <c r="B27" s="93">
        <v>8.25</v>
      </c>
      <c r="C27" s="93">
        <v>7.84</v>
      </c>
      <c r="D27" s="93">
        <v>7.43</v>
      </c>
      <c r="E27" s="93">
        <v>7.03</v>
      </c>
    </row>
    <row r="28" spans="1:5" x14ac:dyDescent="0.25">
      <c r="A28" s="92">
        <v>19</v>
      </c>
      <c r="B28" s="93">
        <v>8.3699999999999992</v>
      </c>
      <c r="C28" s="93">
        <v>7.94</v>
      </c>
      <c r="D28" s="93">
        <v>7.53</v>
      </c>
      <c r="E28" s="93">
        <v>7.12</v>
      </c>
    </row>
    <row r="29" spans="1:5" x14ac:dyDescent="0.25">
      <c r="A29" s="92">
        <v>20</v>
      </c>
      <c r="B29" s="93">
        <v>8.48</v>
      </c>
      <c r="C29" s="93">
        <v>8.0500000000000007</v>
      </c>
      <c r="D29" s="93">
        <v>7.63</v>
      </c>
      <c r="E29" s="93">
        <v>7.22</v>
      </c>
    </row>
    <row r="30" spans="1:5" x14ac:dyDescent="0.25">
      <c r="A30" s="92">
        <v>21</v>
      </c>
      <c r="B30" s="93">
        <v>8.6</v>
      </c>
      <c r="C30" s="93">
        <v>8.16</v>
      </c>
      <c r="D30" s="93">
        <v>7.73</v>
      </c>
      <c r="E30" s="93">
        <v>7.31</v>
      </c>
    </row>
    <row r="31" spans="1:5" x14ac:dyDescent="0.25">
      <c r="A31" s="92">
        <v>22</v>
      </c>
      <c r="B31" s="93">
        <v>8.7100000000000009</v>
      </c>
      <c r="C31" s="93">
        <v>8.27</v>
      </c>
      <c r="D31" s="93">
        <v>7.83</v>
      </c>
      <c r="E31" s="93">
        <v>7.41</v>
      </c>
    </row>
    <row r="32" spans="1:5" x14ac:dyDescent="0.25">
      <c r="A32" s="92">
        <v>23</v>
      </c>
      <c r="B32" s="93">
        <v>8.83</v>
      </c>
      <c r="C32" s="93">
        <v>8.3800000000000008</v>
      </c>
      <c r="D32" s="93">
        <v>7.94</v>
      </c>
      <c r="E32" s="93">
        <v>7.51</v>
      </c>
    </row>
    <row r="33" spans="1:5" x14ac:dyDescent="0.25">
      <c r="A33" s="92">
        <v>24</v>
      </c>
      <c r="B33" s="93">
        <v>8.9600000000000009</v>
      </c>
      <c r="C33" s="93">
        <v>8.5</v>
      </c>
      <c r="D33" s="93">
        <v>8.0500000000000007</v>
      </c>
      <c r="E33" s="93">
        <v>7.61</v>
      </c>
    </row>
    <row r="34" spans="1:5" x14ac:dyDescent="0.25">
      <c r="A34" s="92">
        <v>25</v>
      </c>
      <c r="B34" s="93">
        <v>9.08</v>
      </c>
      <c r="C34" s="93">
        <v>8.61</v>
      </c>
      <c r="D34" s="93">
        <v>8.15</v>
      </c>
      <c r="E34" s="93">
        <v>7.71</v>
      </c>
    </row>
    <row r="35" spans="1:5" x14ac:dyDescent="0.25">
      <c r="A35" s="92">
        <v>26</v>
      </c>
      <c r="B35" s="93">
        <v>9.1999999999999993</v>
      </c>
      <c r="C35" s="93">
        <v>8.73</v>
      </c>
      <c r="D35" s="93">
        <v>8.26</v>
      </c>
      <c r="E35" s="93">
        <v>7.81</v>
      </c>
    </row>
    <row r="36" spans="1:5" x14ac:dyDescent="0.25">
      <c r="A36" s="92">
        <v>27</v>
      </c>
      <c r="B36" s="93">
        <v>9.33</v>
      </c>
      <c r="C36" s="93">
        <v>8.85</v>
      </c>
      <c r="D36" s="93">
        <v>8.3699999999999992</v>
      </c>
      <c r="E36" s="93">
        <v>7.91</v>
      </c>
    </row>
    <row r="37" spans="1:5" x14ac:dyDescent="0.25">
      <c r="A37" s="92">
        <v>28</v>
      </c>
      <c r="B37" s="93">
        <v>9.4600000000000009</v>
      </c>
      <c r="C37" s="93">
        <v>8.9700000000000006</v>
      </c>
      <c r="D37" s="93">
        <v>8.49</v>
      </c>
      <c r="E37" s="93">
        <v>8.02</v>
      </c>
    </row>
    <row r="38" spans="1:5" x14ac:dyDescent="0.25">
      <c r="A38" s="92">
        <v>29</v>
      </c>
      <c r="B38" s="93">
        <v>9.59</v>
      </c>
      <c r="C38" s="93">
        <v>9.09</v>
      </c>
      <c r="D38" s="93">
        <v>8.6</v>
      </c>
      <c r="E38" s="93">
        <v>8.1199999999999992</v>
      </c>
    </row>
    <row r="39" spans="1:5" x14ac:dyDescent="0.25">
      <c r="A39" s="92">
        <v>30</v>
      </c>
      <c r="B39" s="93">
        <v>9.7200000000000006</v>
      </c>
      <c r="C39" s="93">
        <v>9.2100000000000009</v>
      </c>
      <c r="D39" s="93">
        <v>8.7200000000000006</v>
      </c>
      <c r="E39" s="93">
        <v>8.23</v>
      </c>
    </row>
    <row r="40" spans="1:5" x14ac:dyDescent="0.25">
      <c r="A40" s="92">
        <v>31</v>
      </c>
      <c r="B40" s="93">
        <v>9.86</v>
      </c>
      <c r="C40" s="93">
        <v>9.34</v>
      </c>
      <c r="D40" s="93">
        <v>8.84</v>
      </c>
      <c r="E40" s="93">
        <v>8.34</v>
      </c>
    </row>
    <row r="41" spans="1:5" x14ac:dyDescent="0.25">
      <c r="A41" s="92">
        <v>32</v>
      </c>
      <c r="B41" s="93">
        <v>9.99</v>
      </c>
      <c r="C41" s="93">
        <v>9.4700000000000006</v>
      </c>
      <c r="D41" s="93">
        <v>8.9600000000000009</v>
      </c>
      <c r="E41" s="93">
        <v>8.4499999999999993</v>
      </c>
    </row>
    <row r="42" spans="1:5" x14ac:dyDescent="0.25">
      <c r="A42" s="92">
        <v>33</v>
      </c>
      <c r="B42" s="93">
        <v>10.130000000000001</v>
      </c>
      <c r="C42" s="93">
        <v>9.6</v>
      </c>
      <c r="D42" s="93">
        <v>9.08</v>
      </c>
      <c r="E42" s="93">
        <v>8.57</v>
      </c>
    </row>
    <row r="43" spans="1:5" x14ac:dyDescent="0.25">
      <c r="A43" s="92">
        <v>34</v>
      </c>
      <c r="B43" s="93">
        <v>10.28</v>
      </c>
      <c r="C43" s="93">
        <v>9.73</v>
      </c>
      <c r="D43" s="93">
        <v>9.1999999999999993</v>
      </c>
      <c r="E43" s="93">
        <v>8.68</v>
      </c>
    </row>
    <row r="44" spans="1:5" x14ac:dyDescent="0.25">
      <c r="A44" s="92">
        <v>35</v>
      </c>
      <c r="B44" s="93">
        <v>10.42</v>
      </c>
      <c r="C44" s="93">
        <v>9.8699999999999992</v>
      </c>
      <c r="D44" s="93">
        <v>9.33</v>
      </c>
      <c r="E44" s="93">
        <v>8.8000000000000007</v>
      </c>
    </row>
    <row r="45" spans="1:5" x14ac:dyDescent="0.25">
      <c r="A45" s="92">
        <v>36</v>
      </c>
      <c r="B45" s="93">
        <v>10.57</v>
      </c>
      <c r="C45" s="93">
        <v>10.01</v>
      </c>
      <c r="D45" s="93">
        <v>9.4600000000000009</v>
      </c>
      <c r="E45" s="93">
        <v>8.92</v>
      </c>
    </row>
    <row r="46" spans="1:5" x14ac:dyDescent="0.25">
      <c r="A46" s="92">
        <v>37</v>
      </c>
      <c r="B46" s="93">
        <v>10.72</v>
      </c>
      <c r="C46" s="93">
        <v>10.15</v>
      </c>
      <c r="D46" s="93">
        <v>9.59</v>
      </c>
      <c r="E46" s="93">
        <v>9.0399999999999991</v>
      </c>
    </row>
    <row r="47" spans="1:5" x14ac:dyDescent="0.25">
      <c r="A47" s="92">
        <v>38</v>
      </c>
      <c r="B47" s="93">
        <v>10.87</v>
      </c>
      <c r="C47" s="93">
        <v>10.29</v>
      </c>
      <c r="D47" s="93">
        <v>9.7200000000000006</v>
      </c>
      <c r="E47" s="93">
        <v>9.17</v>
      </c>
    </row>
    <row r="48" spans="1:5" x14ac:dyDescent="0.25">
      <c r="A48" s="92">
        <v>39</v>
      </c>
      <c r="B48" s="93">
        <v>11.03</v>
      </c>
      <c r="C48" s="93">
        <v>10.44</v>
      </c>
      <c r="D48" s="93">
        <v>9.86</v>
      </c>
      <c r="E48" s="93">
        <v>9.3000000000000007</v>
      </c>
    </row>
    <row r="49" spans="1:5" x14ac:dyDescent="0.25">
      <c r="A49" s="92">
        <v>40</v>
      </c>
      <c r="B49" s="93">
        <v>11.19</v>
      </c>
      <c r="C49" s="93">
        <v>10.58</v>
      </c>
      <c r="D49" s="93">
        <v>10</v>
      </c>
      <c r="E49" s="93">
        <v>9.42</v>
      </c>
    </row>
    <row r="50" spans="1:5" x14ac:dyDescent="0.25">
      <c r="A50" s="92">
        <v>41</v>
      </c>
      <c r="B50" s="93">
        <v>11.35</v>
      </c>
      <c r="C50" s="93">
        <v>10.74</v>
      </c>
      <c r="D50" s="93">
        <v>10.14</v>
      </c>
      <c r="E50" s="93">
        <v>9.56</v>
      </c>
    </row>
    <row r="51" spans="1:5" x14ac:dyDescent="0.25">
      <c r="A51" s="92">
        <v>42</v>
      </c>
      <c r="B51" s="93">
        <v>11.51</v>
      </c>
      <c r="C51" s="93">
        <v>10.89</v>
      </c>
      <c r="D51" s="93">
        <v>10.28</v>
      </c>
      <c r="E51" s="93">
        <v>9.69</v>
      </c>
    </row>
    <row r="52" spans="1:5" x14ac:dyDescent="0.25">
      <c r="A52" s="92">
        <v>43</v>
      </c>
      <c r="B52" s="93">
        <v>11.68</v>
      </c>
      <c r="C52" s="93">
        <v>11.05</v>
      </c>
      <c r="D52" s="93">
        <v>10.43</v>
      </c>
      <c r="E52" s="93">
        <v>9.83</v>
      </c>
    </row>
    <row r="53" spans="1:5" x14ac:dyDescent="0.25">
      <c r="A53" s="92">
        <v>44</v>
      </c>
      <c r="B53" s="93">
        <v>11.86</v>
      </c>
      <c r="C53" s="93">
        <v>11.21</v>
      </c>
      <c r="D53" s="93">
        <v>10.58</v>
      </c>
      <c r="E53" s="93">
        <v>9.9700000000000006</v>
      </c>
    </row>
    <row r="54" spans="1:5" x14ac:dyDescent="0.25">
      <c r="A54" s="92">
        <v>45</v>
      </c>
      <c r="B54" s="93">
        <v>12.04</v>
      </c>
      <c r="C54" s="93">
        <v>11.38</v>
      </c>
      <c r="D54" s="93">
        <v>10.74</v>
      </c>
      <c r="E54" s="93">
        <v>10.11</v>
      </c>
    </row>
    <row r="55" spans="1:5" x14ac:dyDescent="0.25">
      <c r="A55" s="92">
        <v>46</v>
      </c>
      <c r="B55" s="93">
        <v>12.22</v>
      </c>
      <c r="C55" s="93">
        <v>11.55</v>
      </c>
      <c r="D55" s="93">
        <v>10.9</v>
      </c>
      <c r="E55" s="93">
        <v>10.26</v>
      </c>
    </row>
    <row r="56" spans="1:5" x14ac:dyDescent="0.25">
      <c r="A56" s="92">
        <v>47</v>
      </c>
      <c r="B56" s="93">
        <v>12.4</v>
      </c>
      <c r="C56" s="93">
        <v>11.72</v>
      </c>
      <c r="D56" s="93">
        <v>11.06</v>
      </c>
      <c r="E56" s="93">
        <v>10.41</v>
      </c>
    </row>
    <row r="57" spans="1:5" x14ac:dyDescent="0.25">
      <c r="A57" s="92">
        <v>48</v>
      </c>
      <c r="B57" s="93">
        <v>12.6</v>
      </c>
      <c r="C57" s="93">
        <v>11.9</v>
      </c>
      <c r="D57" s="93">
        <v>11.22</v>
      </c>
      <c r="E57" s="93">
        <v>10.57</v>
      </c>
    </row>
    <row r="58" spans="1:5" x14ac:dyDescent="0.25">
      <c r="A58" s="92">
        <v>49</v>
      </c>
      <c r="B58" s="93">
        <v>12.79</v>
      </c>
      <c r="C58" s="93">
        <v>12.09</v>
      </c>
      <c r="D58" s="93">
        <v>11.4</v>
      </c>
      <c r="E58" s="93">
        <v>10.72</v>
      </c>
    </row>
    <row r="59" spans="1:5" x14ac:dyDescent="0.25">
      <c r="A59" s="92">
        <v>50</v>
      </c>
      <c r="B59" s="93">
        <v>12.99</v>
      </c>
      <c r="C59" s="93">
        <v>12.27</v>
      </c>
      <c r="D59" s="93">
        <v>11.57</v>
      </c>
      <c r="E59" s="93">
        <v>10.89</v>
      </c>
    </row>
    <row r="60" spans="1:5" x14ac:dyDescent="0.25">
      <c r="A60" s="92">
        <v>51</v>
      </c>
      <c r="B60" s="93">
        <v>13.2</v>
      </c>
      <c r="C60" s="93">
        <v>12.47</v>
      </c>
      <c r="D60" s="93">
        <v>11.75</v>
      </c>
      <c r="E60" s="93">
        <v>11.06</v>
      </c>
    </row>
    <row r="61" spans="1:5" x14ac:dyDescent="0.25">
      <c r="A61" s="92">
        <v>52</v>
      </c>
      <c r="B61" s="93">
        <v>13.42</v>
      </c>
      <c r="C61" s="93">
        <v>12.67</v>
      </c>
      <c r="D61" s="93">
        <v>11.94</v>
      </c>
      <c r="E61" s="93">
        <v>11.23</v>
      </c>
    </row>
    <row r="62" spans="1:5" x14ac:dyDescent="0.25">
      <c r="A62" s="92">
        <v>53</v>
      </c>
      <c r="B62" s="93">
        <v>13.64</v>
      </c>
      <c r="C62" s="93">
        <v>12.87</v>
      </c>
      <c r="D62" s="93">
        <v>12.13</v>
      </c>
      <c r="E62" s="93">
        <v>11.4</v>
      </c>
    </row>
    <row r="63" spans="1:5" x14ac:dyDescent="0.25">
      <c r="A63" s="92">
        <v>54</v>
      </c>
      <c r="B63" s="93">
        <v>13.86</v>
      </c>
      <c r="C63" s="93">
        <v>13.08</v>
      </c>
      <c r="D63" s="93">
        <v>12.33</v>
      </c>
      <c r="E63" s="93">
        <v>11.59</v>
      </c>
    </row>
    <row r="64" spans="1:5" x14ac:dyDescent="0.25">
      <c r="A64" s="92">
        <v>55</v>
      </c>
      <c r="B64" s="93">
        <v>14.1</v>
      </c>
      <c r="C64" s="93">
        <v>13.3</v>
      </c>
      <c r="D64" s="93">
        <v>12.53</v>
      </c>
      <c r="E64" s="93">
        <v>11.78</v>
      </c>
    </row>
    <row r="65" spans="1:5" x14ac:dyDescent="0.25">
      <c r="A65" s="92">
        <v>56</v>
      </c>
      <c r="B65" s="93">
        <v>14.34</v>
      </c>
      <c r="C65" s="93">
        <v>13.53</v>
      </c>
      <c r="D65" s="93">
        <v>12.74</v>
      </c>
      <c r="E65" s="93">
        <v>11.97</v>
      </c>
    </row>
    <row r="66" spans="1:5" x14ac:dyDescent="0.25">
      <c r="A66" s="92">
        <v>57</v>
      </c>
      <c r="B66" s="93">
        <v>14.59</v>
      </c>
      <c r="C66" s="93">
        <v>13.76</v>
      </c>
      <c r="D66" s="93">
        <v>12.96</v>
      </c>
      <c r="E66" s="93">
        <v>12.17</v>
      </c>
    </row>
    <row r="67" spans="1:5" x14ac:dyDescent="0.25">
      <c r="A67" s="92">
        <v>58</v>
      </c>
      <c r="B67" s="93">
        <v>14.85</v>
      </c>
      <c r="C67" s="93">
        <v>14.01</v>
      </c>
      <c r="D67" s="93">
        <v>13.18</v>
      </c>
      <c r="E67" s="93">
        <v>12.38</v>
      </c>
    </row>
    <row r="68" spans="1:5" x14ac:dyDescent="0.25">
      <c r="A68" s="92">
        <v>59</v>
      </c>
      <c r="B68" s="93">
        <v>15.12</v>
      </c>
      <c r="C68" s="93">
        <v>14.26</v>
      </c>
      <c r="D68" s="93">
        <v>13.42</v>
      </c>
      <c r="E68" s="93">
        <v>12.6</v>
      </c>
    </row>
    <row r="69" spans="1:5" x14ac:dyDescent="0.25">
      <c r="A69" s="92">
        <v>60</v>
      </c>
      <c r="B69" s="93">
        <v>15.41</v>
      </c>
      <c r="C69" s="93">
        <v>14.53</v>
      </c>
      <c r="D69" s="93">
        <v>13.67</v>
      </c>
      <c r="E69" s="93">
        <v>12.83</v>
      </c>
    </row>
    <row r="70" spans="1:5" x14ac:dyDescent="0.25">
      <c r="A70" s="92">
        <v>61</v>
      </c>
      <c r="B70" s="93">
        <v>15.7</v>
      </c>
      <c r="C70" s="93">
        <v>14.8</v>
      </c>
      <c r="D70" s="93">
        <v>13.93</v>
      </c>
      <c r="E70" s="93">
        <v>13.07</v>
      </c>
    </row>
    <row r="71" spans="1:5" x14ac:dyDescent="0.25">
      <c r="A71" s="92">
        <v>62</v>
      </c>
      <c r="B71" s="93">
        <v>16.02</v>
      </c>
      <c r="C71" s="93">
        <v>15.1</v>
      </c>
      <c r="D71" s="93">
        <v>14.2</v>
      </c>
      <c r="E71" s="93">
        <v>13.32</v>
      </c>
    </row>
    <row r="72" spans="1:5" x14ac:dyDescent="0.25">
      <c r="A72" s="92">
        <v>63</v>
      </c>
      <c r="B72" s="93">
        <v>16.350000000000001</v>
      </c>
      <c r="C72" s="93">
        <v>15.41</v>
      </c>
      <c r="D72" s="93">
        <v>14.49</v>
      </c>
      <c r="E72" s="93">
        <v>13.59</v>
      </c>
    </row>
    <row r="73" spans="1:5" x14ac:dyDescent="0.25">
      <c r="A73" s="92">
        <v>64</v>
      </c>
      <c r="B73" s="93">
        <v>16.7</v>
      </c>
      <c r="C73" s="93">
        <v>15.74</v>
      </c>
      <c r="D73" s="93">
        <v>14.79</v>
      </c>
      <c r="E73" s="93">
        <v>13.88</v>
      </c>
    </row>
    <row r="74" spans="1:5" x14ac:dyDescent="0.25">
      <c r="A74" s="92">
        <v>65</v>
      </c>
      <c r="B74" s="93"/>
      <c r="C74" s="93">
        <v>16.09</v>
      </c>
      <c r="D74" s="93">
        <v>15.12</v>
      </c>
      <c r="E74" s="93">
        <v>14.18</v>
      </c>
    </row>
    <row r="75" spans="1:5" x14ac:dyDescent="0.25">
      <c r="A75" s="92">
        <v>66</v>
      </c>
      <c r="B75" s="93"/>
      <c r="C75" s="93"/>
      <c r="D75" s="93">
        <v>15.47</v>
      </c>
      <c r="E75" s="93">
        <v>14.51</v>
      </c>
    </row>
    <row r="76" spans="1:5" x14ac:dyDescent="0.25">
      <c r="A76" s="92">
        <v>67</v>
      </c>
      <c r="B76" s="93"/>
      <c r="C76" s="93"/>
      <c r="D76" s="93"/>
      <c r="E76" s="93">
        <v>14.86</v>
      </c>
    </row>
  </sheetData>
  <sheetProtection algorithmName="SHA-512" hashValue="+FAaeIEH+U8wosbImi9kGa54Bf1KpGVB0teKVQmPKYNbTPLfdg5uUDfxLyVxXEs+/ABdX511PzE8B8NpQPFkMw==" saltValue="cY14sDhAxicjTzJS65EGAg==" spinCount="100000" sheet="1" objects="1" scenarios="1"/>
  <conditionalFormatting sqref="A6:A16 A18:A20">
    <cfRule type="expression" dxfId="131" priority="19" stopIfTrue="1">
      <formula>MOD(ROW(),2)=0</formula>
    </cfRule>
    <cfRule type="expression" dxfId="130" priority="20" stopIfTrue="1">
      <formula>MOD(ROW(),2)&lt;&gt;0</formula>
    </cfRule>
  </conditionalFormatting>
  <conditionalFormatting sqref="B6:E16 B26:E76 C17:E21">
    <cfRule type="expression" dxfId="129" priority="21" stopIfTrue="1">
      <formula>MOD(ROW(),2)=0</formula>
    </cfRule>
    <cfRule type="expression" dxfId="128" priority="22" stopIfTrue="1">
      <formula>MOD(ROW(),2)&lt;&gt;0</formula>
    </cfRule>
  </conditionalFormatting>
  <conditionalFormatting sqref="B17:B21">
    <cfRule type="expression" dxfId="127" priority="13" stopIfTrue="1">
      <formula>MOD(ROW(),2)=0</formula>
    </cfRule>
    <cfRule type="expression" dxfId="126" priority="14" stopIfTrue="1">
      <formula>MOD(ROW(),2)&lt;&gt;0</formula>
    </cfRule>
  </conditionalFormatting>
  <conditionalFormatting sqref="A17">
    <cfRule type="expression" dxfId="125" priority="11" stopIfTrue="1">
      <formula>MOD(ROW(),2)=0</formula>
    </cfRule>
    <cfRule type="expression" dxfId="124" priority="12" stopIfTrue="1">
      <formula>MOD(ROW(),2)&lt;&gt;0</formula>
    </cfRule>
  </conditionalFormatting>
  <conditionalFormatting sqref="A26:A76">
    <cfRule type="expression" dxfId="123" priority="7" stopIfTrue="1">
      <formula>MOD(ROW(),2)=0</formula>
    </cfRule>
    <cfRule type="expression" dxfId="122" priority="8" stopIfTrue="1">
      <formula>MOD(ROW(),2)&lt;&gt;0</formula>
    </cfRule>
  </conditionalFormatting>
  <conditionalFormatting sqref="A21">
    <cfRule type="expression" dxfId="121" priority="3" stopIfTrue="1">
      <formula>MOD(ROW(),2)=0</formula>
    </cfRule>
    <cfRule type="expression" dxfId="12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85"/>
  <dimension ref="A1:I77"/>
  <sheetViews>
    <sheetView showGridLines="0" zoomScale="85" zoomScaleNormal="85" workbookViewId="0">
      <selection activeCell="D10" sqref="D10"/>
    </sheetView>
  </sheetViews>
  <sheetFormatPr defaultColWidth="10" defaultRowHeight="13.2" x14ac:dyDescent="0.25"/>
  <cols>
    <col min="1" max="1" width="31.88671875" style="27" customWidth="1"/>
    <col min="2" max="2" width="34.109375" style="27" customWidth="1"/>
    <col min="3" max="3" width="10.109375" style="27" customWidth="1"/>
    <col min="4" max="4" width="10" style="27" customWidth="1"/>
    <col min="5"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Fire_S - Consolidated Factor Spreadsheet</v>
      </c>
      <c r="B2" s="43"/>
      <c r="C2" s="43"/>
      <c r="D2" s="43"/>
      <c r="E2" s="43"/>
      <c r="F2" s="43"/>
      <c r="G2" s="43"/>
      <c r="H2" s="43"/>
      <c r="I2" s="43"/>
    </row>
    <row r="3" spans="1:9" ht="15.6" x14ac:dyDescent="0.3">
      <c r="A3" s="44" t="str">
        <f>TABLE_FACTOR_TYPE&amp;" - x-"&amp;TABLE_SERIES_NUMBER</f>
        <v>Scheme Pays AA - x-619</v>
      </c>
      <c r="B3" s="43"/>
      <c r="C3" s="43"/>
      <c r="D3" s="43"/>
      <c r="E3" s="43"/>
      <c r="F3" s="43"/>
      <c r="G3" s="43"/>
      <c r="H3" s="43"/>
      <c r="I3" s="43"/>
    </row>
    <row r="4" spans="1:9" x14ac:dyDescent="0.25">
      <c r="A4" s="45"/>
    </row>
    <row r="6" spans="1:9" x14ac:dyDescent="0.25">
      <c r="A6" s="77" t="s">
        <v>573</v>
      </c>
      <c r="B6" s="79" t="s">
        <v>574</v>
      </c>
    </row>
    <row r="7" spans="1:9" x14ac:dyDescent="0.25">
      <c r="A7" s="78" t="s">
        <v>575</v>
      </c>
      <c r="B7" s="80" t="s">
        <v>82</v>
      </c>
    </row>
    <row r="8" spans="1:9" x14ac:dyDescent="0.25">
      <c r="A8" s="78" t="s">
        <v>285</v>
      </c>
      <c r="B8" s="80">
        <v>2015</v>
      </c>
    </row>
    <row r="9" spans="1:9" x14ac:dyDescent="0.25">
      <c r="A9" s="78" t="s">
        <v>286</v>
      </c>
      <c r="B9" s="80" t="s">
        <v>504</v>
      </c>
    </row>
    <row r="10" spans="1:9" ht="52.8" x14ac:dyDescent="0.25">
      <c r="A10" s="78" t="s">
        <v>6</v>
      </c>
      <c r="B10" s="80" t="s">
        <v>737</v>
      </c>
    </row>
    <row r="11" spans="1:9" x14ac:dyDescent="0.25">
      <c r="A11" s="78" t="s">
        <v>287</v>
      </c>
      <c r="B11" s="80" t="s">
        <v>422</v>
      </c>
    </row>
    <row r="12" spans="1:9" ht="26.4" x14ac:dyDescent="0.25">
      <c r="A12" s="78" t="s">
        <v>288</v>
      </c>
      <c r="B12" s="80" t="s">
        <v>549</v>
      </c>
    </row>
    <row r="13" spans="1:9" hidden="1" x14ac:dyDescent="0.25">
      <c r="A13" s="78" t="s">
        <v>582</v>
      </c>
      <c r="B13" s="80">
        <v>0</v>
      </c>
    </row>
    <row r="14" spans="1:9" hidden="1" x14ac:dyDescent="0.25">
      <c r="A14" s="78" t="s">
        <v>290</v>
      </c>
      <c r="B14" s="80">
        <v>619</v>
      </c>
    </row>
    <row r="15" spans="1:9" x14ac:dyDescent="0.25">
      <c r="A15" s="78" t="s">
        <v>585</v>
      </c>
      <c r="B15" s="80" t="s">
        <v>550</v>
      </c>
    </row>
    <row r="16" spans="1:9" x14ac:dyDescent="0.25">
      <c r="A16" s="78" t="s">
        <v>292</v>
      </c>
      <c r="B16" s="80" t="s">
        <v>330</v>
      </c>
    </row>
    <row r="17" spans="1:2" ht="66" x14ac:dyDescent="0.25">
      <c r="A17" s="78" t="s">
        <v>657</v>
      </c>
      <c r="B17" s="85" t="s">
        <v>547</v>
      </c>
    </row>
    <row r="18" spans="1:2" x14ac:dyDescent="0.25">
      <c r="A18" s="78" t="s">
        <v>589</v>
      </c>
      <c r="B18" s="86">
        <v>45135</v>
      </c>
    </row>
    <row r="19" spans="1:2" x14ac:dyDescent="0.25">
      <c r="A19" s="78" t="s">
        <v>295</v>
      </c>
      <c r="B19" s="86">
        <v>45135</v>
      </c>
    </row>
    <row r="20" spans="1:2" x14ac:dyDescent="0.25">
      <c r="A20" s="78" t="s">
        <v>297</v>
      </c>
      <c r="B20" s="85" t="s">
        <v>310</v>
      </c>
    </row>
    <row r="21" spans="1:2" x14ac:dyDescent="0.25">
      <c r="A21" s="168" t="s">
        <v>658</v>
      </c>
      <c r="B21" s="85" t="s">
        <v>309</v>
      </c>
    </row>
    <row r="23" spans="1:2" x14ac:dyDescent="0.25">
      <c r="B23" s="95" t="str">
        <f>HYPERLINK("#'Factor List'!A1","Back to Factor List")</f>
        <v>Back to Factor List</v>
      </c>
    </row>
    <row r="24" spans="1:2" x14ac:dyDescent="0.25">
      <c r="B24" s="95" t="str">
        <f>HYPERLINK("#'Assumptions'!A1","Assumptions")</f>
        <v>Assumptions</v>
      </c>
    </row>
    <row r="26" spans="1:2" ht="26.4" x14ac:dyDescent="0.25">
      <c r="A26" s="91" t="s">
        <v>701</v>
      </c>
      <c r="B26" s="91" t="s">
        <v>726</v>
      </c>
    </row>
    <row r="27" spans="1:2" x14ac:dyDescent="0.25">
      <c r="A27" s="92">
        <v>0</v>
      </c>
      <c r="B27" s="94">
        <v>1</v>
      </c>
    </row>
    <row r="28" spans="1:2" x14ac:dyDescent="0.25">
      <c r="A28" s="92">
        <v>1</v>
      </c>
      <c r="B28" s="94">
        <v>0.94</v>
      </c>
    </row>
    <row r="29" spans="1:2" x14ac:dyDescent="0.25">
      <c r="A29" s="92">
        <v>2</v>
      </c>
      <c r="B29" s="94">
        <v>0.88600000000000001</v>
      </c>
    </row>
    <row r="30" spans="1:2" x14ac:dyDescent="0.25">
      <c r="A30" s="92">
        <v>3</v>
      </c>
      <c r="B30" s="94">
        <v>0.83599999999999997</v>
      </c>
    </row>
    <row r="31" spans="1:2" x14ac:dyDescent="0.25">
      <c r="A31" s="92">
        <v>4</v>
      </c>
      <c r="B31" s="94">
        <v>0.79100000000000004</v>
      </c>
    </row>
    <row r="32" spans="1:2" x14ac:dyDescent="0.25">
      <c r="A32" s="92">
        <v>5</v>
      </c>
      <c r="B32" s="94">
        <v>0.75</v>
      </c>
    </row>
    <row r="33" spans="1:2" x14ac:dyDescent="0.25">
      <c r="A33" s="92">
        <v>6</v>
      </c>
      <c r="B33" s="94">
        <v>0.71299999999999997</v>
      </c>
    </row>
    <row r="34" spans="1:2" x14ac:dyDescent="0.25">
      <c r="A34" s="92">
        <v>7</v>
      </c>
      <c r="B34" s="94">
        <v>0.67800000000000005</v>
      </c>
    </row>
    <row r="35" spans="1:2" x14ac:dyDescent="0.25">
      <c r="A35" s="92">
        <v>8</v>
      </c>
      <c r="B35" s="94">
        <v>0.64700000000000002</v>
      </c>
    </row>
    <row r="36" spans="1:2" x14ac:dyDescent="0.25">
      <c r="A36" s="92">
        <v>9</v>
      </c>
      <c r="B36" s="94">
        <v>0.61699999999999999</v>
      </c>
    </row>
    <row r="37" spans="1:2" x14ac:dyDescent="0.25">
      <c r="A37" s="92">
        <v>10</v>
      </c>
      <c r="B37" s="94">
        <v>0.59</v>
      </c>
    </row>
    <row r="38" spans="1:2" x14ac:dyDescent="0.25">
      <c r="A38" s="92">
        <v>11</v>
      </c>
      <c r="B38" s="94">
        <v>0.56499999999999995</v>
      </c>
    </row>
    <row r="39" spans="1:2" x14ac:dyDescent="0.25">
      <c r="A39" s="92">
        <v>12</v>
      </c>
      <c r="B39" s="94">
        <v>0.54200000000000004</v>
      </c>
    </row>
    <row r="40" spans="1:2" x14ac:dyDescent="0.25">
      <c r="A40" s="92">
        <v>13</v>
      </c>
      <c r="B40" s="94">
        <v>0.52</v>
      </c>
    </row>
    <row r="41" spans="1:2" x14ac:dyDescent="0.25">
      <c r="A41" s="92">
        <v>14</v>
      </c>
      <c r="B41" s="94">
        <v>0.499</v>
      </c>
    </row>
    <row r="42" spans="1:2" x14ac:dyDescent="0.25">
      <c r="A42" s="92">
        <v>15</v>
      </c>
      <c r="B42" s="94">
        <v>0.48</v>
      </c>
    </row>
    <row r="43" spans="1:2" x14ac:dyDescent="0.25">
      <c r="A43" s="92">
        <v>16</v>
      </c>
      <c r="B43" s="94">
        <v>0.46200000000000002</v>
      </c>
    </row>
    <row r="44" spans="1:2" x14ac:dyDescent="0.25">
      <c r="A44" s="92">
        <v>17</v>
      </c>
      <c r="B44" s="94">
        <v>0.44600000000000001</v>
      </c>
    </row>
    <row r="45" spans="1:2" x14ac:dyDescent="0.25">
      <c r="A45" s="92">
        <v>18</v>
      </c>
      <c r="B45" s="94">
        <v>0.43</v>
      </c>
    </row>
    <row r="46" spans="1:2" x14ac:dyDescent="0.25">
      <c r="A46" s="92">
        <v>19</v>
      </c>
      <c r="B46" s="94">
        <v>0.41499999999999998</v>
      </c>
    </row>
    <row r="47" spans="1:2" x14ac:dyDescent="0.25">
      <c r="A47" s="92">
        <v>20</v>
      </c>
      <c r="B47" s="94">
        <v>0.40100000000000002</v>
      </c>
    </row>
    <row r="48" spans="1:2" x14ac:dyDescent="0.25">
      <c r="A48" s="92">
        <v>21</v>
      </c>
      <c r="B48" s="94">
        <v>0.38800000000000001</v>
      </c>
    </row>
    <row r="49" spans="1:2" x14ac:dyDescent="0.25">
      <c r="A49" s="92">
        <v>22</v>
      </c>
      <c r="B49" s="94">
        <v>0.375</v>
      </c>
    </row>
    <row r="50" spans="1:2" x14ac:dyDescent="0.25">
      <c r="A50" s="92">
        <v>23</v>
      </c>
      <c r="B50" s="94">
        <v>0.36299999999999999</v>
      </c>
    </row>
    <row r="51" spans="1:2" x14ac:dyDescent="0.25">
      <c r="A51" s="92">
        <v>24</v>
      </c>
      <c r="B51" s="94">
        <v>0.35199999999999998</v>
      </c>
    </row>
    <row r="52" spans="1:2" x14ac:dyDescent="0.25">
      <c r="A52" s="92">
        <v>25</v>
      </c>
      <c r="B52" s="94">
        <v>0.34100000000000003</v>
      </c>
    </row>
    <row r="53" spans="1:2" x14ac:dyDescent="0.25">
      <c r="A53" s="92">
        <v>26</v>
      </c>
      <c r="B53" s="94">
        <v>0.33100000000000002</v>
      </c>
    </row>
    <row r="54" spans="1:2" x14ac:dyDescent="0.25">
      <c r="A54" s="92">
        <v>27</v>
      </c>
      <c r="B54" s="94">
        <v>0.32100000000000001</v>
      </c>
    </row>
    <row r="55" spans="1:2" x14ac:dyDescent="0.25">
      <c r="A55" s="92">
        <v>28</v>
      </c>
      <c r="B55" s="94">
        <v>0.312</v>
      </c>
    </row>
    <row r="56" spans="1:2" x14ac:dyDescent="0.25">
      <c r="A56" s="92">
        <v>29</v>
      </c>
      <c r="B56" s="94">
        <v>0.30299999999999999</v>
      </c>
    </row>
    <row r="57" spans="1:2" x14ac:dyDescent="0.25">
      <c r="A57" s="92">
        <v>30</v>
      </c>
      <c r="B57" s="94">
        <v>0.29399999999999998</v>
      </c>
    </row>
    <row r="58" spans="1:2" x14ac:dyDescent="0.25">
      <c r="A58" s="92">
        <v>31</v>
      </c>
      <c r="B58" s="94">
        <v>0.28599999999999998</v>
      </c>
    </row>
    <row r="59" spans="1:2" x14ac:dyDescent="0.25">
      <c r="A59" s="92">
        <v>32</v>
      </c>
      <c r="B59" s="94">
        <v>0.27800000000000002</v>
      </c>
    </row>
    <row r="60" spans="1:2" x14ac:dyDescent="0.25">
      <c r="A60" s="92">
        <v>33</v>
      </c>
      <c r="B60" s="94">
        <v>0.27100000000000002</v>
      </c>
    </row>
    <row r="61" spans="1:2" x14ac:dyDescent="0.25">
      <c r="A61" s="92">
        <v>34</v>
      </c>
      <c r="B61" s="94">
        <v>0.26400000000000001</v>
      </c>
    </row>
    <row r="62" spans="1:2" x14ac:dyDescent="0.25">
      <c r="A62" s="92">
        <v>35</v>
      </c>
      <c r="B62" s="94">
        <v>0.25700000000000001</v>
      </c>
    </row>
    <row r="63" spans="1:2" x14ac:dyDescent="0.25">
      <c r="A63" s="92">
        <v>36</v>
      </c>
      <c r="B63" s="94">
        <v>0.251</v>
      </c>
    </row>
    <row r="64" spans="1:2" x14ac:dyDescent="0.25">
      <c r="A64" s="92">
        <v>37</v>
      </c>
      <c r="B64" s="94">
        <v>0.24399999999999999</v>
      </c>
    </row>
    <row r="65" spans="1:2" x14ac:dyDescent="0.25">
      <c r="A65" s="92">
        <v>38</v>
      </c>
      <c r="B65" s="94">
        <v>0.23799999999999999</v>
      </c>
    </row>
    <row r="66" spans="1:2" x14ac:dyDescent="0.25">
      <c r="A66" s="92">
        <v>39</v>
      </c>
      <c r="B66" s="94">
        <v>0.23200000000000001</v>
      </c>
    </row>
    <row r="67" spans="1:2" x14ac:dyDescent="0.25">
      <c r="A67" s="92">
        <v>40</v>
      </c>
      <c r="B67" s="94">
        <v>0.22700000000000001</v>
      </c>
    </row>
    <row r="68" spans="1:2" x14ac:dyDescent="0.25">
      <c r="A68" s="92">
        <v>41</v>
      </c>
      <c r="B68" s="94">
        <v>0.221</v>
      </c>
    </row>
    <row r="69" spans="1:2" x14ac:dyDescent="0.25">
      <c r="A69" s="92">
        <v>42</v>
      </c>
      <c r="B69" s="94">
        <v>0.216</v>
      </c>
    </row>
    <row r="70" spans="1:2" x14ac:dyDescent="0.25">
      <c r="A70" s="92">
        <v>43</v>
      </c>
      <c r="B70" s="94">
        <v>0.21099999999999999</v>
      </c>
    </row>
    <row r="71" spans="1:2" x14ac:dyDescent="0.25">
      <c r="A71" s="92">
        <v>44</v>
      </c>
      <c r="B71" s="94">
        <v>0.20599999999999999</v>
      </c>
    </row>
    <row r="72" spans="1:2" x14ac:dyDescent="0.25">
      <c r="A72" s="92">
        <v>45</v>
      </c>
      <c r="B72" s="94">
        <v>0.20200000000000001</v>
      </c>
    </row>
    <row r="73" spans="1:2" x14ac:dyDescent="0.25">
      <c r="A73" s="92">
        <v>46</v>
      </c>
      <c r="B73" s="94">
        <v>0.19700000000000001</v>
      </c>
    </row>
    <row r="74" spans="1:2" x14ac:dyDescent="0.25">
      <c r="A74" s="92">
        <v>47</v>
      </c>
      <c r="B74" s="94">
        <v>0.193</v>
      </c>
    </row>
    <row r="75" spans="1:2" x14ac:dyDescent="0.25">
      <c r="A75" s="92">
        <v>48</v>
      </c>
      <c r="B75" s="94">
        <v>0.188</v>
      </c>
    </row>
    <row r="76" spans="1:2" x14ac:dyDescent="0.25">
      <c r="A76" s="92">
        <v>49</v>
      </c>
      <c r="B76" s="94">
        <v>0.184</v>
      </c>
    </row>
    <row r="77" spans="1:2" x14ac:dyDescent="0.25">
      <c r="A77" s="92">
        <v>50</v>
      </c>
      <c r="B77" s="94">
        <v>0.18</v>
      </c>
    </row>
  </sheetData>
  <sheetProtection algorithmName="SHA-512" hashValue="MIxuxFfMeA2PZ4d7Dp2kXZMEk9tOWdiA4YAVqmB7pJmjjG/gZ0LVXJMPPdcpQ1RRdWBtndRfjUGbsxalzeRD7Q==" saltValue="Zk5TDENeEpHRDrfIM8c2mw==" spinCount="100000" sheet="1" objects="1" scenarios="1"/>
  <conditionalFormatting sqref="A6:A16 A18:A20">
    <cfRule type="expression" dxfId="119" priority="19" stopIfTrue="1">
      <formula>MOD(ROW(),2)=0</formula>
    </cfRule>
    <cfRule type="expression" dxfId="118" priority="20" stopIfTrue="1">
      <formula>MOD(ROW(),2)&lt;&gt;0</formula>
    </cfRule>
  </conditionalFormatting>
  <conditionalFormatting sqref="B6:B16">
    <cfRule type="expression" dxfId="117" priority="21" stopIfTrue="1">
      <formula>MOD(ROW(),2)=0</formula>
    </cfRule>
    <cfRule type="expression" dxfId="116" priority="22" stopIfTrue="1">
      <formula>MOD(ROW(),2)&lt;&gt;0</formula>
    </cfRule>
  </conditionalFormatting>
  <conditionalFormatting sqref="B17:B21">
    <cfRule type="expression" dxfId="115" priority="13" stopIfTrue="1">
      <formula>MOD(ROW(),2)=0</formula>
    </cfRule>
    <cfRule type="expression" dxfId="114" priority="14" stopIfTrue="1">
      <formula>MOD(ROW(),2)&lt;&gt;0</formula>
    </cfRule>
  </conditionalFormatting>
  <conditionalFormatting sqref="A17">
    <cfRule type="expression" dxfId="113" priority="11" stopIfTrue="1">
      <formula>MOD(ROW(),2)=0</formula>
    </cfRule>
    <cfRule type="expression" dxfId="112" priority="12" stopIfTrue="1">
      <formula>MOD(ROW(),2)&lt;&gt;0</formula>
    </cfRule>
  </conditionalFormatting>
  <conditionalFormatting sqref="A26:A77">
    <cfRule type="expression" dxfId="111" priority="7" stopIfTrue="1">
      <formula>MOD(ROW(),2)=0</formula>
    </cfRule>
    <cfRule type="expression" dxfId="110" priority="8" stopIfTrue="1">
      <formula>MOD(ROW(),2)&lt;&gt;0</formula>
    </cfRule>
  </conditionalFormatting>
  <conditionalFormatting sqref="B26:B77">
    <cfRule type="expression" dxfId="109" priority="9" stopIfTrue="1">
      <formula>MOD(ROW(),2)=0</formula>
    </cfRule>
    <cfRule type="expression" dxfId="108" priority="10" stopIfTrue="1">
      <formula>MOD(ROW(),2)&lt;&gt;0</formula>
    </cfRule>
  </conditionalFormatting>
  <conditionalFormatting sqref="A21">
    <cfRule type="expression" dxfId="107" priority="3" stopIfTrue="1">
      <formula>MOD(ROW(),2)=0</formula>
    </cfRule>
    <cfRule type="expression" dxfId="10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86"/>
  <dimension ref="A1:I65"/>
  <sheetViews>
    <sheetView showGridLines="0" zoomScale="85" zoomScaleNormal="85" workbookViewId="0">
      <selection activeCell="B23" sqref="B23"/>
    </sheetView>
  </sheetViews>
  <sheetFormatPr defaultColWidth="10" defaultRowHeight="13.2" x14ac:dyDescent="0.25"/>
  <cols>
    <col min="1" max="1" width="31.88671875" style="27" customWidth="1"/>
    <col min="2" max="2" width="41.109375" style="27" customWidth="1"/>
    <col min="3" max="3" width="10.109375" style="27" customWidth="1"/>
    <col min="4" max="4" width="10" style="27" customWidth="1"/>
    <col min="5"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Fire_S - Consolidated Factor Spreadsheet</v>
      </c>
      <c r="B2" s="43"/>
      <c r="C2" s="43"/>
      <c r="D2" s="43"/>
      <c r="E2" s="43"/>
      <c r="F2" s="43"/>
      <c r="G2" s="43"/>
      <c r="H2" s="43"/>
      <c r="I2" s="43"/>
    </row>
    <row r="3" spans="1:9" ht="15.6" x14ac:dyDescent="0.3">
      <c r="A3" s="44" t="str">
        <f>TABLE_FACTOR_TYPE&amp;" - x-"&amp;TABLE_SERIES_NUMBER</f>
        <v>Scheme Pays AA - x-620</v>
      </c>
      <c r="B3" s="43"/>
      <c r="C3" s="43"/>
      <c r="D3" s="43"/>
      <c r="E3" s="43"/>
      <c r="F3" s="43"/>
      <c r="G3" s="43"/>
      <c r="H3" s="43"/>
      <c r="I3" s="43"/>
    </row>
    <row r="4" spans="1:9" x14ac:dyDescent="0.25">
      <c r="A4" s="45"/>
    </row>
    <row r="6" spans="1:9" x14ac:dyDescent="0.25">
      <c r="A6" s="77" t="s">
        <v>573</v>
      </c>
      <c r="B6" s="79" t="s">
        <v>574</v>
      </c>
    </row>
    <row r="7" spans="1:9" x14ac:dyDescent="0.25">
      <c r="A7" s="78" t="s">
        <v>575</v>
      </c>
      <c r="B7" s="80" t="s">
        <v>82</v>
      </c>
    </row>
    <row r="8" spans="1:9" x14ac:dyDescent="0.25">
      <c r="A8" s="78" t="s">
        <v>285</v>
      </c>
      <c r="B8" s="80">
        <v>2015</v>
      </c>
    </row>
    <row r="9" spans="1:9" x14ac:dyDescent="0.25">
      <c r="A9" s="78" t="s">
        <v>286</v>
      </c>
      <c r="B9" s="80" t="s">
        <v>504</v>
      </c>
    </row>
    <row r="10" spans="1:9" ht="52.8" x14ac:dyDescent="0.25">
      <c r="A10" s="78" t="s">
        <v>6</v>
      </c>
      <c r="B10" s="80" t="s">
        <v>738</v>
      </c>
    </row>
    <row r="11" spans="1:9" x14ac:dyDescent="0.25">
      <c r="A11" s="78" t="s">
        <v>287</v>
      </c>
      <c r="B11" s="80" t="s">
        <v>422</v>
      </c>
    </row>
    <row r="12" spans="1:9" x14ac:dyDescent="0.25">
      <c r="A12" s="78" t="s">
        <v>288</v>
      </c>
      <c r="B12" s="80" t="s">
        <v>551</v>
      </c>
    </row>
    <row r="13" spans="1:9" hidden="1" x14ac:dyDescent="0.25">
      <c r="A13" s="78" t="s">
        <v>582</v>
      </c>
      <c r="B13" s="80">
        <v>0</v>
      </c>
    </row>
    <row r="14" spans="1:9" hidden="1" x14ac:dyDescent="0.25">
      <c r="A14" s="78" t="s">
        <v>290</v>
      </c>
      <c r="B14" s="80">
        <v>620</v>
      </c>
    </row>
    <row r="15" spans="1:9" x14ac:dyDescent="0.25">
      <c r="A15" s="78" t="s">
        <v>585</v>
      </c>
      <c r="B15" s="80" t="s">
        <v>552</v>
      </c>
    </row>
    <row r="16" spans="1:9" x14ac:dyDescent="0.25">
      <c r="A16" s="78" t="s">
        <v>292</v>
      </c>
      <c r="B16" s="80" t="s">
        <v>333</v>
      </c>
    </row>
    <row r="17" spans="1:2" ht="66" x14ac:dyDescent="0.25">
      <c r="A17" s="78" t="s">
        <v>657</v>
      </c>
      <c r="B17" s="85" t="s">
        <v>547</v>
      </c>
    </row>
    <row r="18" spans="1:2" x14ac:dyDescent="0.25">
      <c r="A18" s="78" t="s">
        <v>589</v>
      </c>
      <c r="B18" s="86">
        <v>45135</v>
      </c>
    </row>
    <row r="19" spans="1:2" x14ac:dyDescent="0.25">
      <c r="A19" s="78" t="s">
        <v>295</v>
      </c>
      <c r="B19" s="86">
        <v>45135</v>
      </c>
    </row>
    <row r="20" spans="1:2" x14ac:dyDescent="0.25">
      <c r="A20" s="78" t="s">
        <v>297</v>
      </c>
      <c r="B20" s="85" t="s">
        <v>310</v>
      </c>
    </row>
    <row r="21" spans="1:2" x14ac:dyDescent="0.25">
      <c r="A21" s="168" t="s">
        <v>658</v>
      </c>
      <c r="B21" s="85" t="s">
        <v>309</v>
      </c>
    </row>
    <row r="23" spans="1:2" x14ac:dyDescent="0.25">
      <c r="B23" s="95" t="str">
        <f>HYPERLINK("#'Factor List'!A1","Back to Factor List")</f>
        <v>Back to Factor List</v>
      </c>
    </row>
    <row r="24" spans="1:2" x14ac:dyDescent="0.25">
      <c r="B24" s="95" t="str">
        <f>HYPERLINK("#'Assumptions'!A1","Assumptions")</f>
        <v>Assumptions</v>
      </c>
    </row>
    <row r="26" spans="1:2" ht="26.4" x14ac:dyDescent="0.25">
      <c r="A26" s="91" t="s">
        <v>701</v>
      </c>
      <c r="B26" s="91" t="s">
        <v>726</v>
      </c>
    </row>
    <row r="27" spans="1:2" x14ac:dyDescent="0.25">
      <c r="A27" s="92">
        <v>0</v>
      </c>
      <c r="B27" s="94">
        <v>1</v>
      </c>
    </row>
    <row r="28" spans="1:2" x14ac:dyDescent="0.25">
      <c r="A28" s="92">
        <v>1</v>
      </c>
      <c r="B28" s="94">
        <v>0.94</v>
      </c>
    </row>
    <row r="29" spans="1:2" x14ac:dyDescent="0.25">
      <c r="A29" s="92">
        <v>2</v>
      </c>
      <c r="B29" s="94">
        <v>0.88600000000000001</v>
      </c>
    </row>
    <row r="30" spans="1:2" x14ac:dyDescent="0.25">
      <c r="A30" s="92">
        <v>3</v>
      </c>
      <c r="B30" s="94">
        <v>0.83599999999999997</v>
      </c>
    </row>
    <row r="31" spans="1:2" x14ac:dyDescent="0.25">
      <c r="A31" s="92">
        <v>4</v>
      </c>
      <c r="B31" s="94">
        <v>0.79100000000000004</v>
      </c>
    </row>
    <row r="32" spans="1:2" x14ac:dyDescent="0.25">
      <c r="A32" s="92">
        <v>5</v>
      </c>
      <c r="B32" s="94">
        <v>0.75</v>
      </c>
    </row>
    <row r="33" spans="1:2" x14ac:dyDescent="0.25">
      <c r="A33" s="92">
        <v>6</v>
      </c>
      <c r="B33" s="94">
        <v>0.71299999999999997</v>
      </c>
    </row>
    <row r="34" spans="1:2" x14ac:dyDescent="0.25">
      <c r="A34" s="92">
        <v>7</v>
      </c>
      <c r="B34" s="94">
        <v>0.67800000000000005</v>
      </c>
    </row>
    <row r="35" spans="1:2" x14ac:dyDescent="0.25">
      <c r="A35" s="92">
        <v>8</v>
      </c>
      <c r="B35" s="94">
        <v>0.64700000000000002</v>
      </c>
    </row>
    <row r="36" spans="1:2" x14ac:dyDescent="0.25">
      <c r="A36" s="92">
        <v>9</v>
      </c>
      <c r="B36" s="94">
        <v>0.61699999999999999</v>
      </c>
    </row>
    <row r="37" spans="1:2" x14ac:dyDescent="0.25">
      <c r="A37" s="92">
        <v>10</v>
      </c>
      <c r="B37" s="94">
        <v>0.59</v>
      </c>
    </row>
    <row r="38" spans="1:2" x14ac:dyDescent="0.25">
      <c r="A38" s="92">
        <v>11</v>
      </c>
      <c r="B38" s="94">
        <v>0.56499999999999995</v>
      </c>
    </row>
    <row r="39" spans="1:2" x14ac:dyDescent="0.25">
      <c r="A39" s="92">
        <v>12</v>
      </c>
      <c r="B39" s="94">
        <v>0.54200000000000004</v>
      </c>
    </row>
    <row r="40" spans="1:2" x14ac:dyDescent="0.25">
      <c r="A40"/>
      <c r="B40"/>
    </row>
    <row r="41" spans="1:2" x14ac:dyDescent="0.25">
      <c r="A41"/>
      <c r="B41"/>
    </row>
    <row r="42" spans="1:2" x14ac:dyDescent="0.25">
      <c r="A42"/>
      <c r="B42"/>
    </row>
    <row r="43" spans="1:2" x14ac:dyDescent="0.25">
      <c r="A43"/>
      <c r="B43"/>
    </row>
    <row r="44" spans="1:2" ht="39.6" customHeight="1" x14ac:dyDescent="0.25">
      <c r="A44"/>
      <c r="B44"/>
    </row>
    <row r="45" spans="1:2" x14ac:dyDescent="0.25">
      <c r="A45"/>
      <c r="B45"/>
    </row>
    <row r="46" spans="1:2" ht="27.6" customHeight="1"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ksswM1XN9JI5fjYK4bGSenSyMqpLsrHXD0Q4TAWbzd8LVq3ZMkk8pcdJodqpycp0nTc7FYJGj52k8Xbg7bECog==" saltValue="F105kFpAgn9KNNGvegQMfA==" spinCount="100000" sheet="1" objects="1" scenarios="1"/>
  <conditionalFormatting sqref="A6:A16 A18:A20">
    <cfRule type="expression" dxfId="105" priority="19" stopIfTrue="1">
      <formula>MOD(ROW(),2)=0</formula>
    </cfRule>
    <cfRule type="expression" dxfId="104" priority="20" stopIfTrue="1">
      <formula>MOD(ROW(),2)&lt;&gt;0</formula>
    </cfRule>
  </conditionalFormatting>
  <conditionalFormatting sqref="B6:B16">
    <cfRule type="expression" dxfId="103" priority="21" stopIfTrue="1">
      <formula>MOD(ROW(),2)=0</formula>
    </cfRule>
    <cfRule type="expression" dxfId="102" priority="22" stopIfTrue="1">
      <formula>MOD(ROW(),2)&lt;&gt;0</formula>
    </cfRule>
  </conditionalFormatting>
  <conditionalFormatting sqref="B17:B21">
    <cfRule type="expression" dxfId="101" priority="13" stopIfTrue="1">
      <formula>MOD(ROW(),2)=0</formula>
    </cfRule>
    <cfRule type="expression" dxfId="100" priority="14" stopIfTrue="1">
      <formula>MOD(ROW(),2)&lt;&gt;0</formula>
    </cfRule>
  </conditionalFormatting>
  <conditionalFormatting sqref="A17">
    <cfRule type="expression" dxfId="99" priority="11" stopIfTrue="1">
      <formula>MOD(ROW(),2)=0</formula>
    </cfRule>
    <cfRule type="expression" dxfId="98" priority="12" stopIfTrue="1">
      <formula>MOD(ROW(),2)&lt;&gt;0</formula>
    </cfRule>
  </conditionalFormatting>
  <conditionalFormatting sqref="A26:A39">
    <cfRule type="expression" dxfId="97" priority="7" stopIfTrue="1">
      <formula>MOD(ROW(),2)=0</formula>
    </cfRule>
    <cfRule type="expression" dxfId="96" priority="8" stopIfTrue="1">
      <formula>MOD(ROW(),2)&lt;&gt;0</formula>
    </cfRule>
  </conditionalFormatting>
  <conditionalFormatting sqref="B26:B39">
    <cfRule type="expression" dxfId="95" priority="9" stopIfTrue="1">
      <formula>MOD(ROW(),2)=0</formula>
    </cfRule>
    <cfRule type="expression" dxfId="94" priority="10" stopIfTrue="1">
      <formula>MOD(ROW(),2)&lt;&gt;0</formula>
    </cfRule>
  </conditionalFormatting>
  <conditionalFormatting sqref="A21">
    <cfRule type="expression" dxfId="93" priority="3" stopIfTrue="1">
      <formula>MOD(ROW(),2)=0</formula>
    </cfRule>
    <cfRule type="expression" dxfId="9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87"/>
  <dimension ref="A1:I65"/>
  <sheetViews>
    <sheetView showGridLines="0" zoomScale="85" zoomScaleNormal="85" workbookViewId="0">
      <selection activeCell="B22" sqref="B22"/>
    </sheetView>
  </sheetViews>
  <sheetFormatPr defaultColWidth="10" defaultRowHeight="13.2" x14ac:dyDescent="0.25"/>
  <cols>
    <col min="1" max="1" width="31.88671875" style="27" customWidth="1"/>
    <col min="2" max="3" width="22.88671875" style="27" customWidth="1"/>
    <col min="4" max="4" width="10" style="27" customWidth="1"/>
    <col min="5"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Fire_S - Consolidated Factor Spreadsheet</v>
      </c>
      <c r="B2" s="43"/>
      <c r="C2" s="43"/>
      <c r="D2" s="43"/>
      <c r="E2" s="43"/>
      <c r="F2" s="43"/>
      <c r="G2" s="43"/>
      <c r="H2" s="43"/>
      <c r="I2" s="43"/>
    </row>
    <row r="3" spans="1:9" ht="15.6" x14ac:dyDescent="0.3">
      <c r="A3" s="44" t="str">
        <f>TABLE_FACTOR_TYPE&amp;" - x-"&amp;TABLE_SERIES_NUMBER</f>
        <v>Scheme Pays AA - x-621</v>
      </c>
      <c r="B3" s="43"/>
      <c r="C3" s="43"/>
      <c r="D3" s="43"/>
      <c r="E3" s="43"/>
      <c r="F3" s="43"/>
      <c r="G3" s="43"/>
      <c r="H3" s="43"/>
      <c r="I3" s="43"/>
    </row>
    <row r="4" spans="1:9" x14ac:dyDescent="0.25">
      <c r="A4" s="45"/>
    </row>
    <row r="6" spans="1:9" x14ac:dyDescent="0.25">
      <c r="A6" s="77" t="s">
        <v>573</v>
      </c>
      <c r="B6" s="79" t="s">
        <v>574</v>
      </c>
      <c r="C6" s="79"/>
    </row>
    <row r="7" spans="1:9" x14ac:dyDescent="0.25">
      <c r="A7" s="78" t="s">
        <v>575</v>
      </c>
      <c r="B7" s="80" t="s">
        <v>82</v>
      </c>
      <c r="C7" s="80"/>
    </row>
    <row r="8" spans="1:9" x14ac:dyDescent="0.25">
      <c r="A8" s="78" t="s">
        <v>285</v>
      </c>
      <c r="B8" s="80">
        <v>2015</v>
      </c>
      <c r="C8" s="80"/>
    </row>
    <row r="9" spans="1:9" x14ac:dyDescent="0.25">
      <c r="A9" s="78" t="s">
        <v>286</v>
      </c>
      <c r="B9" s="80" t="s">
        <v>504</v>
      </c>
      <c r="C9" s="80"/>
    </row>
    <row r="10" spans="1:9" x14ac:dyDescent="0.25">
      <c r="A10" s="78" t="s">
        <v>6</v>
      </c>
      <c r="B10" s="80" t="s">
        <v>553</v>
      </c>
      <c r="C10" s="80"/>
    </row>
    <row r="11" spans="1:9" x14ac:dyDescent="0.25">
      <c r="A11" s="78" t="s">
        <v>287</v>
      </c>
      <c r="B11" s="80" t="s">
        <v>407</v>
      </c>
      <c r="C11" s="80"/>
    </row>
    <row r="12" spans="1:9" x14ac:dyDescent="0.25">
      <c r="A12" s="78" t="s">
        <v>288</v>
      </c>
      <c r="B12" s="80" t="s">
        <v>305</v>
      </c>
      <c r="C12" s="80"/>
    </row>
    <row r="13" spans="1:9" hidden="1" x14ac:dyDescent="0.25">
      <c r="A13" s="78" t="s">
        <v>582</v>
      </c>
      <c r="B13" s="80">
        <v>0</v>
      </c>
      <c r="C13" s="80"/>
    </row>
    <row r="14" spans="1:9" hidden="1" x14ac:dyDescent="0.25">
      <c r="A14" s="78" t="s">
        <v>290</v>
      </c>
      <c r="B14" s="80">
        <v>621</v>
      </c>
      <c r="C14" s="80"/>
    </row>
    <row r="15" spans="1:9" x14ac:dyDescent="0.25">
      <c r="A15" s="78" t="s">
        <v>585</v>
      </c>
      <c r="B15" s="80" t="s">
        <v>554</v>
      </c>
      <c r="C15" s="80"/>
    </row>
    <row r="16" spans="1:9" x14ac:dyDescent="0.25">
      <c r="A16" s="78" t="s">
        <v>292</v>
      </c>
      <c r="B16" s="80" t="s">
        <v>416</v>
      </c>
      <c r="C16" s="80"/>
    </row>
    <row r="17" spans="1:3" ht="66" x14ac:dyDescent="0.25">
      <c r="A17" s="78" t="s">
        <v>657</v>
      </c>
      <c r="B17" s="85" t="s">
        <v>547</v>
      </c>
      <c r="C17" s="80"/>
    </row>
    <row r="18" spans="1:3" x14ac:dyDescent="0.25">
      <c r="A18" s="78" t="s">
        <v>589</v>
      </c>
      <c r="B18" s="86">
        <v>45135</v>
      </c>
      <c r="C18" s="80"/>
    </row>
    <row r="19" spans="1:3" x14ac:dyDescent="0.25">
      <c r="A19" s="78" t="s">
        <v>295</v>
      </c>
      <c r="B19" s="86">
        <v>45135</v>
      </c>
      <c r="C19" s="80"/>
    </row>
    <row r="20" spans="1:3" x14ac:dyDescent="0.25">
      <c r="A20" s="78" t="s">
        <v>297</v>
      </c>
      <c r="B20" s="85" t="s">
        <v>310</v>
      </c>
      <c r="C20" s="80"/>
    </row>
    <row r="21" spans="1:3" x14ac:dyDescent="0.25">
      <c r="A21" s="168" t="s">
        <v>658</v>
      </c>
      <c r="B21" s="85" t="s">
        <v>309</v>
      </c>
      <c r="C21" s="80"/>
    </row>
    <row r="23" spans="1:3" x14ac:dyDescent="0.25">
      <c r="B23" s="95" t="str">
        <f>HYPERLINK("#'Factor List'!A1","Back to Factor List")</f>
        <v>Back to Factor List</v>
      </c>
    </row>
    <row r="24" spans="1:3" x14ac:dyDescent="0.25">
      <c r="B24" s="95" t="str">
        <f>HYPERLINK("#'Assumptions'!A1","Assumptions")</f>
        <v>Assumptions</v>
      </c>
    </row>
    <row r="26" spans="1:3" x14ac:dyDescent="0.25">
      <c r="A26" s="91" t="s">
        <v>659</v>
      </c>
      <c r="B26" s="91" t="s">
        <v>727</v>
      </c>
      <c r="C26" s="91" t="s">
        <v>728</v>
      </c>
    </row>
    <row r="27" spans="1:3" x14ac:dyDescent="0.25">
      <c r="A27" s="92">
        <v>55</v>
      </c>
      <c r="B27" s="93">
        <v>22.65</v>
      </c>
      <c r="C27" s="93">
        <v>22.65</v>
      </c>
    </row>
    <row r="28" spans="1:3" x14ac:dyDescent="0.25">
      <c r="A28" s="92">
        <v>56</v>
      </c>
      <c r="B28" s="93">
        <v>22.06</v>
      </c>
      <c r="C28" s="93">
        <v>22.06</v>
      </c>
    </row>
    <row r="29" spans="1:3" x14ac:dyDescent="0.25">
      <c r="A29" s="92">
        <v>57</v>
      </c>
      <c r="B29" s="93">
        <v>21.46</v>
      </c>
      <c r="C29" s="93">
        <v>21.46</v>
      </c>
    </row>
    <row r="30" spans="1:3" x14ac:dyDescent="0.25">
      <c r="A30" s="92">
        <v>58</v>
      </c>
      <c r="B30" s="93">
        <v>20.87</v>
      </c>
      <c r="C30" s="93">
        <v>20.87</v>
      </c>
    </row>
    <row r="31" spans="1:3" x14ac:dyDescent="0.25">
      <c r="A31" s="92">
        <v>59</v>
      </c>
      <c r="B31" s="93">
        <v>20.260000000000002</v>
      </c>
      <c r="C31" s="93">
        <v>20.260000000000002</v>
      </c>
    </row>
    <row r="32" spans="1:3" x14ac:dyDescent="0.25">
      <c r="A32" s="92">
        <v>60</v>
      </c>
      <c r="B32" s="93">
        <v>19.64</v>
      </c>
      <c r="C32" s="93">
        <v>19.64</v>
      </c>
    </row>
    <row r="33" spans="1:3" x14ac:dyDescent="0.25">
      <c r="A33" s="92">
        <v>61</v>
      </c>
      <c r="B33" s="93">
        <v>19</v>
      </c>
      <c r="C33" s="93">
        <v>19</v>
      </c>
    </row>
    <row r="34" spans="1:3" x14ac:dyDescent="0.25">
      <c r="A34" s="92">
        <v>62</v>
      </c>
      <c r="B34" s="93">
        <v>18.36</v>
      </c>
      <c r="C34" s="93">
        <v>18.36</v>
      </c>
    </row>
    <row r="35" spans="1:3" x14ac:dyDescent="0.25">
      <c r="A35" s="92">
        <v>63</v>
      </c>
      <c r="B35" s="93">
        <v>17.72</v>
      </c>
      <c r="C35" s="93">
        <v>17.72</v>
      </c>
    </row>
    <row r="36" spans="1:3" x14ac:dyDescent="0.25">
      <c r="A36" s="92">
        <v>64</v>
      </c>
      <c r="B36" s="93">
        <v>17.079999999999998</v>
      </c>
      <c r="C36" s="93">
        <v>17.079999999999998</v>
      </c>
    </row>
    <row r="37" spans="1:3" x14ac:dyDescent="0.25">
      <c r="A37" s="92">
        <v>65</v>
      </c>
      <c r="B37" s="93">
        <v>16.45</v>
      </c>
      <c r="C37" s="93">
        <v>16.45</v>
      </c>
    </row>
    <row r="38" spans="1:3" x14ac:dyDescent="0.25">
      <c r="A38" s="92">
        <v>66</v>
      </c>
      <c r="B38" s="93">
        <v>15.83</v>
      </c>
      <c r="C38" s="93">
        <v>15.83</v>
      </c>
    </row>
    <row r="39" spans="1:3" x14ac:dyDescent="0.25">
      <c r="A39" s="92">
        <v>67</v>
      </c>
      <c r="B39" s="93">
        <v>15.2</v>
      </c>
      <c r="C39" s="93">
        <v>15.2</v>
      </c>
    </row>
    <row r="40" spans="1:3" x14ac:dyDescent="0.25">
      <c r="A40" s="92">
        <v>68</v>
      </c>
      <c r="B40" s="93">
        <v>14.57</v>
      </c>
      <c r="C40" s="93">
        <v>14.57</v>
      </c>
    </row>
    <row r="41" spans="1:3" x14ac:dyDescent="0.25">
      <c r="A41" s="92">
        <v>69</v>
      </c>
      <c r="B41" s="93">
        <v>13.94</v>
      </c>
      <c r="C41" s="93">
        <v>13.94</v>
      </c>
    </row>
    <row r="42" spans="1:3" x14ac:dyDescent="0.25">
      <c r="A42" s="92">
        <v>70</v>
      </c>
      <c r="B42" s="93">
        <v>13.32</v>
      </c>
      <c r="C42" s="93">
        <v>13.32</v>
      </c>
    </row>
    <row r="43" spans="1:3" x14ac:dyDescent="0.25">
      <c r="A43" s="92">
        <v>71</v>
      </c>
      <c r="B43" s="93">
        <v>12.7</v>
      </c>
      <c r="C43" s="93">
        <v>12.7</v>
      </c>
    </row>
    <row r="44" spans="1:3" x14ac:dyDescent="0.25">
      <c r="A44" s="92">
        <v>72</v>
      </c>
      <c r="B44" s="93">
        <v>12.08</v>
      </c>
      <c r="C44" s="93">
        <v>12.08</v>
      </c>
    </row>
    <row r="45" spans="1:3" x14ac:dyDescent="0.25">
      <c r="A45" s="92">
        <v>73</v>
      </c>
      <c r="B45" s="93">
        <v>11.47</v>
      </c>
      <c r="C45" s="93">
        <v>11.47</v>
      </c>
    </row>
    <row r="46" spans="1:3" x14ac:dyDescent="0.25">
      <c r="A46" s="92">
        <v>74</v>
      </c>
      <c r="B46" s="93">
        <v>10.86</v>
      </c>
      <c r="C46" s="93">
        <v>10.86</v>
      </c>
    </row>
    <row r="47" spans="1:3" x14ac:dyDescent="0.25">
      <c r="A47" s="92">
        <v>75</v>
      </c>
      <c r="B47" s="93">
        <v>10.27</v>
      </c>
      <c r="C47" s="93">
        <v>10.27</v>
      </c>
    </row>
    <row r="48" spans="1:3"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VwcIX1cqZFvn0H7w/RjUFou7eeFQVS3kHyIGLVUix9p4bscdNkPonara0CCJsHZtz0PfUJhKLZINW0Th/7Tuyw==" saltValue="+xMPLWLXQ8obFwyPPAmipw==" spinCount="100000" sheet="1" objects="1" scenarios="1"/>
  <conditionalFormatting sqref="A6:A16 A18:A20">
    <cfRule type="expression" dxfId="91" priority="19" stopIfTrue="1">
      <formula>MOD(ROW(),2)=0</formula>
    </cfRule>
    <cfRule type="expression" dxfId="90" priority="20" stopIfTrue="1">
      <formula>MOD(ROW(),2)&lt;&gt;0</formula>
    </cfRule>
  </conditionalFormatting>
  <conditionalFormatting sqref="B6:C16 C17:C21">
    <cfRule type="expression" dxfId="89" priority="21" stopIfTrue="1">
      <formula>MOD(ROW(),2)=0</formula>
    </cfRule>
    <cfRule type="expression" dxfId="88" priority="22" stopIfTrue="1">
      <formula>MOD(ROW(),2)&lt;&gt;0</formula>
    </cfRule>
  </conditionalFormatting>
  <conditionalFormatting sqref="B17:B21">
    <cfRule type="expression" dxfId="87" priority="13" stopIfTrue="1">
      <formula>MOD(ROW(),2)=0</formula>
    </cfRule>
    <cfRule type="expression" dxfId="86" priority="14" stopIfTrue="1">
      <formula>MOD(ROW(),2)&lt;&gt;0</formula>
    </cfRule>
  </conditionalFormatting>
  <conditionalFormatting sqref="A17">
    <cfRule type="expression" dxfId="85" priority="11" stopIfTrue="1">
      <formula>MOD(ROW(),2)=0</formula>
    </cfRule>
    <cfRule type="expression" dxfId="84" priority="12" stopIfTrue="1">
      <formula>MOD(ROW(),2)&lt;&gt;0</formula>
    </cfRule>
  </conditionalFormatting>
  <conditionalFormatting sqref="A26:A47">
    <cfRule type="expression" dxfId="83" priority="7" stopIfTrue="1">
      <formula>MOD(ROW(),2)=0</formula>
    </cfRule>
    <cfRule type="expression" dxfId="82" priority="8" stopIfTrue="1">
      <formula>MOD(ROW(),2)&lt;&gt;0</formula>
    </cfRule>
  </conditionalFormatting>
  <conditionalFormatting sqref="B26:C47">
    <cfRule type="expression" dxfId="81" priority="9" stopIfTrue="1">
      <formula>MOD(ROW(),2)=0</formula>
    </cfRule>
    <cfRule type="expression" dxfId="80" priority="10" stopIfTrue="1">
      <formula>MOD(ROW(),2)&lt;&gt;0</formula>
    </cfRule>
  </conditionalFormatting>
  <conditionalFormatting sqref="A21">
    <cfRule type="expression" dxfId="79" priority="3" stopIfTrue="1">
      <formula>MOD(ROW(),2)=0</formula>
    </cfRule>
    <cfRule type="expression" dxfId="7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88"/>
  <dimension ref="A1:I82"/>
  <sheetViews>
    <sheetView showGridLines="0" zoomScale="85" zoomScaleNormal="85" workbookViewId="0">
      <selection activeCell="B22" sqref="B22"/>
    </sheetView>
  </sheetViews>
  <sheetFormatPr defaultColWidth="10" defaultRowHeight="13.2" x14ac:dyDescent="0.25"/>
  <cols>
    <col min="1" max="1" width="31.88671875" style="27" customWidth="1"/>
    <col min="2" max="3" width="22.88671875" style="27" customWidth="1"/>
    <col min="4" max="4" width="10" style="27" customWidth="1"/>
    <col min="5"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Fire_S - Consolidated Factor Spreadsheet</v>
      </c>
      <c r="B2" s="43"/>
      <c r="C2" s="43"/>
      <c r="D2" s="43"/>
      <c r="E2" s="43"/>
      <c r="F2" s="43"/>
      <c r="G2" s="43"/>
      <c r="H2" s="43"/>
      <c r="I2" s="43"/>
    </row>
    <row r="3" spans="1:9" ht="15.6" x14ac:dyDescent="0.3">
      <c r="A3" s="44" t="str">
        <f>TABLE_FACTOR_TYPE&amp;" - x-"&amp;TABLE_SERIES_NUMBER</f>
        <v>Scheme Pays AA - x-622</v>
      </c>
      <c r="B3" s="43"/>
      <c r="C3" s="43"/>
      <c r="D3" s="43"/>
      <c r="E3" s="43"/>
      <c r="F3" s="43"/>
      <c r="G3" s="43"/>
      <c r="H3" s="43"/>
      <c r="I3" s="43"/>
    </row>
    <row r="4" spans="1:9" x14ac:dyDescent="0.25">
      <c r="A4" s="45"/>
    </row>
    <row r="6" spans="1:9" x14ac:dyDescent="0.25">
      <c r="A6" s="77" t="s">
        <v>573</v>
      </c>
      <c r="B6" s="79" t="s">
        <v>574</v>
      </c>
      <c r="C6" s="79"/>
    </row>
    <row r="7" spans="1:9" x14ac:dyDescent="0.25">
      <c r="A7" s="78" t="s">
        <v>575</v>
      </c>
      <c r="B7" s="80" t="s">
        <v>82</v>
      </c>
      <c r="C7" s="80"/>
    </row>
    <row r="8" spans="1:9" x14ac:dyDescent="0.25">
      <c r="A8" s="78" t="s">
        <v>285</v>
      </c>
      <c r="B8" s="80">
        <v>2015</v>
      </c>
      <c r="C8" s="80"/>
    </row>
    <row r="9" spans="1:9" x14ac:dyDescent="0.25">
      <c r="A9" s="78" t="s">
        <v>286</v>
      </c>
      <c r="B9" s="80" t="s">
        <v>504</v>
      </c>
      <c r="C9" s="80"/>
    </row>
    <row r="10" spans="1:9" x14ac:dyDescent="0.25">
      <c r="A10" s="78" t="s">
        <v>6</v>
      </c>
      <c r="B10" s="80" t="s">
        <v>555</v>
      </c>
      <c r="C10" s="80"/>
    </row>
    <row r="11" spans="1:9" x14ac:dyDescent="0.25">
      <c r="A11" s="78" t="s">
        <v>287</v>
      </c>
      <c r="B11" s="80" t="s">
        <v>407</v>
      </c>
      <c r="C11" s="80"/>
    </row>
    <row r="12" spans="1:9" x14ac:dyDescent="0.25">
      <c r="A12" s="78" t="s">
        <v>288</v>
      </c>
      <c r="B12" s="80" t="s">
        <v>305</v>
      </c>
      <c r="C12" s="80"/>
    </row>
    <row r="13" spans="1:9" hidden="1" x14ac:dyDescent="0.25">
      <c r="A13" s="78" t="s">
        <v>582</v>
      </c>
      <c r="B13" s="80">
        <v>0</v>
      </c>
      <c r="C13" s="80"/>
    </row>
    <row r="14" spans="1:9" hidden="1" x14ac:dyDescent="0.25">
      <c r="A14" s="78" t="s">
        <v>290</v>
      </c>
      <c r="B14" s="80">
        <v>622</v>
      </c>
      <c r="C14" s="80"/>
    </row>
    <row r="15" spans="1:9" x14ac:dyDescent="0.25">
      <c r="A15" s="78" t="s">
        <v>585</v>
      </c>
      <c r="B15" s="80" t="s">
        <v>556</v>
      </c>
      <c r="C15" s="80"/>
    </row>
    <row r="16" spans="1:9" x14ac:dyDescent="0.25">
      <c r="A16" s="78" t="s">
        <v>292</v>
      </c>
      <c r="B16" s="80" t="s">
        <v>557</v>
      </c>
      <c r="C16" s="80"/>
    </row>
    <row r="17" spans="1:3" ht="66" x14ac:dyDescent="0.25">
      <c r="A17" s="78" t="s">
        <v>657</v>
      </c>
      <c r="B17" s="85" t="s">
        <v>547</v>
      </c>
      <c r="C17" s="80"/>
    </row>
    <row r="18" spans="1:3" x14ac:dyDescent="0.25">
      <c r="A18" s="78" t="s">
        <v>589</v>
      </c>
      <c r="B18" s="86">
        <v>45135</v>
      </c>
      <c r="C18" s="80"/>
    </row>
    <row r="19" spans="1:3" x14ac:dyDescent="0.25">
      <c r="A19" s="78" t="s">
        <v>295</v>
      </c>
      <c r="B19" s="86">
        <v>45135</v>
      </c>
      <c r="C19" s="80"/>
    </row>
    <row r="20" spans="1:3" x14ac:dyDescent="0.25">
      <c r="A20" s="78" t="s">
        <v>297</v>
      </c>
      <c r="B20" s="85" t="s">
        <v>310</v>
      </c>
      <c r="C20" s="80"/>
    </row>
    <row r="21" spans="1:3" x14ac:dyDescent="0.25">
      <c r="A21" s="168" t="s">
        <v>658</v>
      </c>
      <c r="B21" s="85" t="s">
        <v>309</v>
      </c>
      <c r="C21" s="80"/>
    </row>
    <row r="23" spans="1:3" x14ac:dyDescent="0.25">
      <c r="B23" s="95" t="str">
        <f>HYPERLINK("#'Factor List'!A1","Back to Factor List")</f>
        <v>Back to Factor List</v>
      </c>
    </row>
    <row r="24" spans="1:3" x14ac:dyDescent="0.25">
      <c r="B24" s="95" t="str">
        <f>HYPERLINK("#'Assumptions'!A1","Assumptions")</f>
        <v>Assumptions</v>
      </c>
    </row>
    <row r="26" spans="1:3" x14ac:dyDescent="0.25">
      <c r="A26" s="91" t="s">
        <v>659</v>
      </c>
      <c r="B26" s="91" t="s">
        <v>727</v>
      </c>
      <c r="C26" s="91" t="s">
        <v>728</v>
      </c>
    </row>
    <row r="27" spans="1:3" x14ac:dyDescent="0.25">
      <c r="A27" s="92">
        <v>20</v>
      </c>
      <c r="B27" s="93">
        <v>39.159999999999997</v>
      </c>
      <c r="C27" s="93">
        <v>39.159999999999997</v>
      </c>
    </row>
    <row r="28" spans="1:3" x14ac:dyDescent="0.25">
      <c r="A28" s="92">
        <v>21</v>
      </c>
      <c r="B28" s="93">
        <v>38.79</v>
      </c>
      <c r="C28" s="93">
        <v>38.79</v>
      </c>
    </row>
    <row r="29" spans="1:3" x14ac:dyDescent="0.25">
      <c r="A29" s="92">
        <v>22</v>
      </c>
      <c r="B29" s="93">
        <v>38.42</v>
      </c>
      <c r="C29" s="93">
        <v>38.42</v>
      </c>
    </row>
    <row r="30" spans="1:3" x14ac:dyDescent="0.25">
      <c r="A30" s="92">
        <v>23</v>
      </c>
      <c r="B30" s="93">
        <v>38.04</v>
      </c>
      <c r="C30" s="93">
        <v>38.04</v>
      </c>
    </row>
    <row r="31" spans="1:3" x14ac:dyDescent="0.25">
      <c r="A31" s="92">
        <v>24</v>
      </c>
      <c r="B31" s="93">
        <v>37.659999999999997</v>
      </c>
      <c r="C31" s="93">
        <v>37.659999999999997</v>
      </c>
    </row>
    <row r="32" spans="1:3" x14ac:dyDescent="0.25">
      <c r="A32" s="92">
        <v>25</v>
      </c>
      <c r="B32" s="93">
        <v>37.270000000000003</v>
      </c>
      <c r="C32" s="93">
        <v>37.270000000000003</v>
      </c>
    </row>
    <row r="33" spans="1:3" x14ac:dyDescent="0.25">
      <c r="A33" s="92">
        <v>26</v>
      </c>
      <c r="B33" s="93">
        <v>36.869999999999997</v>
      </c>
      <c r="C33" s="93">
        <v>36.869999999999997</v>
      </c>
    </row>
    <row r="34" spans="1:3" x14ac:dyDescent="0.25">
      <c r="A34" s="92">
        <v>27</v>
      </c>
      <c r="B34" s="93">
        <v>36.47</v>
      </c>
      <c r="C34" s="93">
        <v>36.47</v>
      </c>
    </row>
    <row r="35" spans="1:3" x14ac:dyDescent="0.25">
      <c r="A35" s="92">
        <v>28</v>
      </c>
      <c r="B35" s="93">
        <v>36.06</v>
      </c>
      <c r="C35" s="93">
        <v>36.06</v>
      </c>
    </row>
    <row r="36" spans="1:3" x14ac:dyDescent="0.25">
      <c r="A36" s="92">
        <v>29</v>
      </c>
      <c r="B36" s="93">
        <v>35.65</v>
      </c>
      <c r="C36" s="93">
        <v>35.65</v>
      </c>
    </row>
    <row r="37" spans="1:3" x14ac:dyDescent="0.25">
      <c r="A37" s="92">
        <v>30</v>
      </c>
      <c r="B37" s="93">
        <v>35.229999999999997</v>
      </c>
      <c r="C37" s="93">
        <v>35.229999999999997</v>
      </c>
    </row>
    <row r="38" spans="1:3" x14ac:dyDescent="0.25">
      <c r="A38" s="92">
        <v>31</v>
      </c>
      <c r="B38" s="93">
        <v>34.799999999999997</v>
      </c>
      <c r="C38" s="93">
        <v>34.799999999999997</v>
      </c>
    </row>
    <row r="39" spans="1:3" x14ac:dyDescent="0.25">
      <c r="A39" s="92">
        <v>32</v>
      </c>
      <c r="B39" s="93">
        <v>34.369999999999997</v>
      </c>
      <c r="C39" s="93">
        <v>34.369999999999997</v>
      </c>
    </row>
    <row r="40" spans="1:3" x14ac:dyDescent="0.25">
      <c r="A40" s="92">
        <v>33</v>
      </c>
      <c r="B40" s="93">
        <v>33.93</v>
      </c>
      <c r="C40" s="93">
        <v>33.93</v>
      </c>
    </row>
    <row r="41" spans="1:3" x14ac:dyDescent="0.25">
      <c r="A41" s="92">
        <v>34</v>
      </c>
      <c r="B41" s="93">
        <v>33.479999999999997</v>
      </c>
      <c r="C41" s="93">
        <v>33.479999999999997</v>
      </c>
    </row>
    <row r="42" spans="1:3" x14ac:dyDescent="0.25">
      <c r="A42" s="92">
        <v>35</v>
      </c>
      <c r="B42" s="93">
        <v>33.03</v>
      </c>
      <c r="C42" s="93">
        <v>33.03</v>
      </c>
    </row>
    <row r="43" spans="1:3" x14ac:dyDescent="0.25">
      <c r="A43" s="92">
        <v>36</v>
      </c>
      <c r="B43" s="93">
        <v>32.57</v>
      </c>
      <c r="C43" s="93">
        <v>32.57</v>
      </c>
    </row>
    <row r="44" spans="1:3" x14ac:dyDescent="0.25">
      <c r="A44" s="92">
        <v>37</v>
      </c>
      <c r="B44" s="93">
        <v>32.11</v>
      </c>
      <c r="C44" s="93">
        <v>32.11</v>
      </c>
    </row>
    <row r="45" spans="1:3" x14ac:dyDescent="0.25">
      <c r="A45" s="92">
        <v>38</v>
      </c>
      <c r="B45" s="93">
        <v>31.63</v>
      </c>
      <c r="C45" s="93">
        <v>31.63</v>
      </c>
    </row>
    <row r="46" spans="1:3" x14ac:dyDescent="0.25">
      <c r="A46" s="92">
        <v>39</v>
      </c>
      <c r="B46" s="93">
        <v>31.15</v>
      </c>
      <c r="C46" s="93">
        <v>31.15</v>
      </c>
    </row>
    <row r="47" spans="1:3" x14ac:dyDescent="0.25">
      <c r="A47" s="92">
        <v>40</v>
      </c>
      <c r="B47" s="93">
        <v>30.67</v>
      </c>
      <c r="C47" s="93">
        <v>30.67</v>
      </c>
    </row>
    <row r="48" spans="1:3" x14ac:dyDescent="0.25">
      <c r="A48" s="92">
        <v>41</v>
      </c>
      <c r="B48" s="93">
        <v>30.18</v>
      </c>
      <c r="C48" s="93">
        <v>30.18</v>
      </c>
    </row>
    <row r="49" spans="1:3" x14ac:dyDescent="0.25">
      <c r="A49" s="92">
        <v>42</v>
      </c>
      <c r="B49" s="93">
        <v>29.68</v>
      </c>
      <c r="C49" s="93">
        <v>29.68</v>
      </c>
    </row>
    <row r="50" spans="1:3" x14ac:dyDescent="0.25">
      <c r="A50" s="92">
        <v>43</v>
      </c>
      <c r="B50" s="93">
        <v>29.17</v>
      </c>
      <c r="C50" s="93">
        <v>29.17</v>
      </c>
    </row>
    <row r="51" spans="1:3" x14ac:dyDescent="0.25">
      <c r="A51" s="92">
        <v>44</v>
      </c>
      <c r="B51" s="93">
        <v>28.66</v>
      </c>
      <c r="C51" s="93">
        <v>28.66</v>
      </c>
    </row>
    <row r="52" spans="1:3" x14ac:dyDescent="0.25">
      <c r="A52" s="92">
        <v>45</v>
      </c>
      <c r="B52" s="93">
        <v>28.14</v>
      </c>
      <c r="C52" s="93">
        <v>28.14</v>
      </c>
    </row>
    <row r="53" spans="1:3" x14ac:dyDescent="0.25">
      <c r="A53" s="92">
        <v>46</v>
      </c>
      <c r="B53" s="93">
        <v>27.62</v>
      </c>
      <c r="C53" s="93">
        <v>27.62</v>
      </c>
    </row>
    <row r="54" spans="1:3" x14ac:dyDescent="0.25">
      <c r="A54" s="92">
        <v>47</v>
      </c>
      <c r="B54" s="93">
        <v>27.09</v>
      </c>
      <c r="C54" s="93">
        <v>27.09</v>
      </c>
    </row>
    <row r="55" spans="1:3" x14ac:dyDescent="0.25">
      <c r="A55" s="92">
        <v>48</v>
      </c>
      <c r="B55" s="93">
        <v>26.55</v>
      </c>
      <c r="C55" s="93">
        <v>26.55</v>
      </c>
    </row>
    <row r="56" spans="1:3" x14ac:dyDescent="0.25">
      <c r="A56" s="92">
        <v>49</v>
      </c>
      <c r="B56" s="93">
        <v>26.01</v>
      </c>
      <c r="C56" s="93">
        <v>26.01</v>
      </c>
    </row>
    <row r="57" spans="1:3" x14ac:dyDescent="0.25">
      <c r="A57" s="92">
        <v>50</v>
      </c>
      <c r="B57" s="93">
        <v>25.46</v>
      </c>
      <c r="C57" s="93">
        <v>25.46</v>
      </c>
    </row>
    <row r="58" spans="1:3" x14ac:dyDescent="0.25">
      <c r="A58" s="92">
        <v>51</v>
      </c>
      <c r="B58" s="93">
        <v>24.9</v>
      </c>
      <c r="C58" s="93">
        <v>24.9</v>
      </c>
    </row>
    <row r="59" spans="1:3" x14ac:dyDescent="0.25">
      <c r="A59" s="92">
        <v>52</v>
      </c>
      <c r="B59" s="93">
        <v>24.34</v>
      </c>
      <c r="C59" s="93">
        <v>24.34</v>
      </c>
    </row>
    <row r="60" spans="1:3" x14ac:dyDescent="0.25">
      <c r="A60" s="92">
        <v>53</v>
      </c>
      <c r="B60" s="93">
        <v>23.76</v>
      </c>
      <c r="C60" s="93">
        <v>23.76</v>
      </c>
    </row>
    <row r="61" spans="1:3" x14ac:dyDescent="0.25">
      <c r="A61" s="92">
        <v>54</v>
      </c>
      <c r="B61" s="93">
        <v>23.18</v>
      </c>
      <c r="C61" s="93">
        <v>23.18</v>
      </c>
    </row>
    <row r="62" spans="1:3" x14ac:dyDescent="0.25">
      <c r="A62" s="92">
        <v>55</v>
      </c>
      <c r="B62" s="93">
        <v>22.6</v>
      </c>
      <c r="C62" s="93">
        <v>22.6</v>
      </c>
    </row>
    <row r="63" spans="1:3" x14ac:dyDescent="0.25">
      <c r="A63" s="92">
        <v>56</v>
      </c>
      <c r="B63" s="93">
        <v>22.01</v>
      </c>
      <c r="C63" s="93">
        <v>22.01</v>
      </c>
    </row>
    <row r="64" spans="1:3" x14ac:dyDescent="0.25">
      <c r="A64" s="92">
        <v>57</v>
      </c>
      <c r="B64" s="93">
        <v>21.41</v>
      </c>
      <c r="C64" s="93">
        <v>21.41</v>
      </c>
    </row>
    <row r="65" spans="1:3" x14ac:dyDescent="0.25">
      <c r="A65" s="92">
        <v>58</v>
      </c>
      <c r="B65" s="93">
        <v>20.8</v>
      </c>
      <c r="C65" s="93">
        <v>20.8</v>
      </c>
    </row>
    <row r="66" spans="1:3" x14ac:dyDescent="0.25">
      <c r="A66" s="92">
        <v>59</v>
      </c>
      <c r="B66" s="93">
        <v>20.190000000000001</v>
      </c>
      <c r="C66" s="93">
        <v>20.190000000000001</v>
      </c>
    </row>
    <row r="67" spans="1:3" x14ac:dyDescent="0.25">
      <c r="A67" s="92">
        <v>60</v>
      </c>
      <c r="B67" s="93">
        <v>19.579999999999998</v>
      </c>
      <c r="C67" s="93">
        <v>19.579999999999998</v>
      </c>
    </row>
    <row r="68" spans="1:3" x14ac:dyDescent="0.25">
      <c r="A68" s="92">
        <v>61</v>
      </c>
      <c r="B68" s="93">
        <v>18.96</v>
      </c>
      <c r="C68" s="93">
        <v>18.96</v>
      </c>
    </row>
    <row r="69" spans="1:3" x14ac:dyDescent="0.25">
      <c r="A69" s="92">
        <v>62</v>
      </c>
      <c r="B69" s="93">
        <v>18.329999999999998</v>
      </c>
      <c r="C69" s="93">
        <v>18.329999999999998</v>
      </c>
    </row>
    <row r="70" spans="1:3" x14ac:dyDescent="0.25">
      <c r="A70" s="92">
        <v>63</v>
      </c>
      <c r="B70" s="93">
        <v>17.71</v>
      </c>
      <c r="C70" s="93">
        <v>17.71</v>
      </c>
    </row>
    <row r="71" spans="1:3" x14ac:dyDescent="0.25">
      <c r="A71" s="92">
        <v>64</v>
      </c>
      <c r="B71" s="93">
        <v>17.079999999999998</v>
      </c>
      <c r="C71" s="93">
        <v>17.079999999999998</v>
      </c>
    </row>
    <row r="72" spans="1:3" x14ac:dyDescent="0.25">
      <c r="A72" s="92">
        <v>65</v>
      </c>
      <c r="B72" s="93">
        <v>16.45</v>
      </c>
      <c r="C72" s="93">
        <v>16.45</v>
      </c>
    </row>
    <row r="73" spans="1:3" x14ac:dyDescent="0.25">
      <c r="A73" s="92">
        <v>66</v>
      </c>
      <c r="B73" s="93">
        <v>15.83</v>
      </c>
      <c r="C73" s="93">
        <v>15.83</v>
      </c>
    </row>
    <row r="74" spans="1:3" x14ac:dyDescent="0.25">
      <c r="A74" s="92">
        <v>67</v>
      </c>
      <c r="B74" s="93">
        <v>15.2</v>
      </c>
      <c r="C74" s="93">
        <v>15.2</v>
      </c>
    </row>
    <row r="75" spans="1:3" x14ac:dyDescent="0.25">
      <c r="A75" s="92">
        <v>68</v>
      </c>
      <c r="B75" s="93">
        <v>14.57</v>
      </c>
      <c r="C75" s="93">
        <v>14.57</v>
      </c>
    </row>
    <row r="76" spans="1:3" x14ac:dyDescent="0.25">
      <c r="A76" s="92">
        <v>69</v>
      </c>
      <c r="B76" s="93">
        <v>13.94</v>
      </c>
      <c r="C76" s="93">
        <v>13.94</v>
      </c>
    </row>
    <row r="77" spans="1:3" x14ac:dyDescent="0.25">
      <c r="A77" s="92">
        <v>70</v>
      </c>
      <c r="B77" s="93">
        <v>13.32</v>
      </c>
      <c r="C77" s="93">
        <v>13.32</v>
      </c>
    </row>
    <row r="78" spans="1:3" x14ac:dyDescent="0.25">
      <c r="A78" s="92">
        <v>71</v>
      </c>
      <c r="B78" s="93">
        <v>12.7</v>
      </c>
      <c r="C78" s="93">
        <v>12.7</v>
      </c>
    </row>
    <row r="79" spans="1:3" x14ac:dyDescent="0.25">
      <c r="A79" s="92">
        <v>72</v>
      </c>
      <c r="B79" s="93">
        <v>12.08</v>
      </c>
      <c r="C79" s="93">
        <v>12.08</v>
      </c>
    </row>
    <row r="80" spans="1:3" x14ac:dyDescent="0.25">
      <c r="A80" s="92">
        <v>73</v>
      </c>
      <c r="B80" s="93">
        <v>11.47</v>
      </c>
      <c r="C80" s="93">
        <v>11.47</v>
      </c>
    </row>
    <row r="81" spans="1:3" x14ac:dyDescent="0.25">
      <c r="A81" s="92">
        <v>74</v>
      </c>
      <c r="B81" s="93">
        <v>10.86</v>
      </c>
      <c r="C81" s="93">
        <v>10.86</v>
      </c>
    </row>
    <row r="82" spans="1:3" x14ac:dyDescent="0.25">
      <c r="A82" s="92">
        <v>75</v>
      </c>
      <c r="B82" s="93">
        <v>10.27</v>
      </c>
      <c r="C82" s="93">
        <v>10.27</v>
      </c>
    </row>
  </sheetData>
  <sheetProtection algorithmName="SHA-512" hashValue="pTpzR/zIlWgEEGR3pz54y3ybG9rZ+rNUeP5X1mDWj39snmYhy4mC8ShAmSSBhjr2d/TnBoA1HGWpiSHrNN56OQ==" saltValue="xVWjeqgP7QchOxM3v5k04A==" spinCount="100000" sheet="1" objects="1" scenarios="1"/>
  <conditionalFormatting sqref="A6:A16 A18:A20">
    <cfRule type="expression" dxfId="77" priority="19" stopIfTrue="1">
      <formula>MOD(ROW(),2)=0</formula>
    </cfRule>
    <cfRule type="expression" dxfId="76" priority="20" stopIfTrue="1">
      <formula>MOD(ROW(),2)&lt;&gt;0</formula>
    </cfRule>
  </conditionalFormatting>
  <conditionalFormatting sqref="B6:C16 C17:C21">
    <cfRule type="expression" dxfId="75" priority="21" stopIfTrue="1">
      <formula>MOD(ROW(),2)=0</formula>
    </cfRule>
    <cfRule type="expression" dxfId="74" priority="22" stopIfTrue="1">
      <formula>MOD(ROW(),2)&lt;&gt;0</formula>
    </cfRule>
  </conditionalFormatting>
  <conditionalFormatting sqref="B17:B21">
    <cfRule type="expression" dxfId="73" priority="13" stopIfTrue="1">
      <formula>MOD(ROW(),2)=0</formula>
    </cfRule>
    <cfRule type="expression" dxfId="72" priority="14" stopIfTrue="1">
      <formula>MOD(ROW(),2)&lt;&gt;0</formula>
    </cfRule>
  </conditionalFormatting>
  <conditionalFormatting sqref="A17">
    <cfRule type="expression" dxfId="71" priority="11" stopIfTrue="1">
      <formula>MOD(ROW(),2)=0</formula>
    </cfRule>
    <cfRule type="expression" dxfId="70" priority="12" stopIfTrue="1">
      <formula>MOD(ROW(),2)&lt;&gt;0</formula>
    </cfRule>
  </conditionalFormatting>
  <conditionalFormatting sqref="A26:A82">
    <cfRule type="expression" dxfId="69" priority="7" stopIfTrue="1">
      <formula>MOD(ROW(),2)=0</formula>
    </cfRule>
    <cfRule type="expression" dxfId="68" priority="8" stopIfTrue="1">
      <formula>MOD(ROW(),2)&lt;&gt;0</formula>
    </cfRule>
  </conditionalFormatting>
  <conditionalFormatting sqref="B26:C82">
    <cfRule type="expression" dxfId="67" priority="9" stopIfTrue="1">
      <formula>MOD(ROW(),2)=0</formula>
    </cfRule>
    <cfRule type="expression" dxfId="66" priority="10" stopIfTrue="1">
      <formula>MOD(ROW(),2)&lt;&gt;0</formula>
    </cfRule>
  </conditionalFormatting>
  <conditionalFormatting sqref="A21">
    <cfRule type="expression" dxfId="65" priority="3" stopIfTrue="1">
      <formula>MOD(ROW(),2)=0</formula>
    </cfRule>
    <cfRule type="expression" dxfId="6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9"/>
  <dimension ref="A1:G68"/>
  <sheetViews>
    <sheetView showGridLines="0" zoomScale="85" zoomScaleNormal="85" workbookViewId="0">
      <selection activeCell="B15" sqref="B15"/>
    </sheetView>
  </sheetViews>
  <sheetFormatPr defaultColWidth="10" defaultRowHeight="13.2" x14ac:dyDescent="0.25"/>
  <cols>
    <col min="1" max="1" width="31.88671875" style="27" customWidth="1"/>
    <col min="2" max="4" width="22.88671875" style="27" customWidth="1"/>
    <col min="5" max="16384" width="10" style="27"/>
  </cols>
  <sheetData>
    <row r="1" spans="1:7" ht="21" x14ac:dyDescent="0.4">
      <c r="A1" s="40" t="s">
        <v>0</v>
      </c>
      <c r="B1" s="41"/>
      <c r="C1" s="41"/>
      <c r="D1" s="41"/>
      <c r="E1" s="41"/>
      <c r="F1" s="41"/>
      <c r="G1" s="41"/>
    </row>
    <row r="2" spans="1:7" ht="15.6" x14ac:dyDescent="0.3">
      <c r="A2" s="42" t="str">
        <f>IF(title="&gt; Enter workbook title here","Enter workbook title in Cover sheet",title)</f>
        <v>Fire_S - Consolidated Factor Spreadsheet</v>
      </c>
      <c r="B2" s="43"/>
      <c r="C2" s="43"/>
      <c r="D2" s="43"/>
      <c r="E2" s="43"/>
      <c r="F2" s="43"/>
      <c r="G2" s="43"/>
    </row>
    <row r="3" spans="1:7" ht="15.6" x14ac:dyDescent="0.3">
      <c r="A3" s="44" t="str">
        <f>TABLE_FACTOR_TYPE&amp;" - x-"&amp;TABLE_SERIES_NUMBER</f>
        <v>CETV - x-201</v>
      </c>
      <c r="B3" s="43"/>
      <c r="C3" s="43"/>
      <c r="D3" s="43"/>
      <c r="E3" s="43"/>
      <c r="F3" s="43"/>
      <c r="G3" s="43"/>
    </row>
    <row r="4" spans="1:7" x14ac:dyDescent="0.25">
      <c r="A4" s="45"/>
    </row>
    <row r="6" spans="1:7" x14ac:dyDescent="0.25">
      <c r="A6" s="77" t="s">
        <v>573</v>
      </c>
      <c r="B6" s="79" t="s">
        <v>574</v>
      </c>
      <c r="C6" s="79"/>
      <c r="D6" s="79"/>
    </row>
    <row r="7" spans="1:7" x14ac:dyDescent="0.25">
      <c r="A7" s="78" t="s">
        <v>575</v>
      </c>
      <c r="B7" s="80" t="s">
        <v>82</v>
      </c>
      <c r="C7" s="80"/>
      <c r="D7" s="80"/>
    </row>
    <row r="8" spans="1:7" x14ac:dyDescent="0.25">
      <c r="A8" s="78" t="s">
        <v>285</v>
      </c>
      <c r="B8" s="80">
        <v>1992</v>
      </c>
      <c r="C8" s="80"/>
      <c r="D8" s="80"/>
    </row>
    <row r="9" spans="1:7" x14ac:dyDescent="0.25">
      <c r="A9" s="78" t="s">
        <v>286</v>
      </c>
      <c r="B9" s="80" t="s">
        <v>302</v>
      </c>
      <c r="C9" s="80"/>
      <c r="D9" s="80"/>
    </row>
    <row r="10" spans="1:7" x14ac:dyDescent="0.25">
      <c r="A10" s="78" t="s">
        <v>6</v>
      </c>
      <c r="B10" s="80" t="s">
        <v>303</v>
      </c>
      <c r="C10" s="80"/>
      <c r="D10" s="80"/>
    </row>
    <row r="11" spans="1:7" x14ac:dyDescent="0.25">
      <c r="A11" s="78" t="s">
        <v>287</v>
      </c>
      <c r="B11" s="80" t="s">
        <v>304</v>
      </c>
      <c r="C11" s="80"/>
      <c r="D11" s="80"/>
    </row>
    <row r="12" spans="1:7" x14ac:dyDescent="0.25">
      <c r="A12" s="78" t="s">
        <v>288</v>
      </c>
      <c r="B12" s="80" t="s">
        <v>305</v>
      </c>
      <c r="C12" s="80"/>
      <c r="D12" s="80"/>
    </row>
    <row r="13" spans="1:7" x14ac:dyDescent="0.25">
      <c r="A13" s="78" t="s">
        <v>582</v>
      </c>
      <c r="B13" s="80">
        <v>2</v>
      </c>
      <c r="C13" s="80"/>
      <c r="D13" s="80"/>
    </row>
    <row r="14" spans="1:7" x14ac:dyDescent="0.25">
      <c r="A14" s="78" t="s">
        <v>290</v>
      </c>
      <c r="B14" s="80">
        <v>201</v>
      </c>
      <c r="C14" s="80"/>
      <c r="D14" s="80"/>
    </row>
    <row r="15" spans="1:7" x14ac:dyDescent="0.25">
      <c r="A15" s="78" t="s">
        <v>585</v>
      </c>
      <c r="B15" s="80" t="s">
        <v>656</v>
      </c>
      <c r="C15" s="80"/>
      <c r="D15" s="80"/>
    </row>
    <row r="16" spans="1:7" x14ac:dyDescent="0.25">
      <c r="A16" s="78" t="s">
        <v>292</v>
      </c>
      <c r="B16" s="80" t="s">
        <v>307</v>
      </c>
      <c r="C16" s="80"/>
      <c r="D16" s="80"/>
    </row>
    <row r="17" spans="1:4" ht="36" customHeight="1" x14ac:dyDescent="0.25">
      <c r="A17" s="78" t="s">
        <v>657</v>
      </c>
      <c r="B17" s="80" t="s">
        <v>308</v>
      </c>
      <c r="C17" s="80"/>
      <c r="D17" s="80"/>
    </row>
    <row r="18" spans="1:4" x14ac:dyDescent="0.25">
      <c r="A18" s="78" t="s">
        <v>589</v>
      </c>
      <c r="B18" s="87">
        <v>45070</v>
      </c>
      <c r="C18" s="80"/>
      <c r="D18" s="80"/>
    </row>
    <row r="19" spans="1:4" x14ac:dyDescent="0.25">
      <c r="A19" s="78" t="s">
        <v>295</v>
      </c>
      <c r="B19" s="87">
        <v>45014</v>
      </c>
      <c r="C19" s="80"/>
      <c r="D19" s="80"/>
    </row>
    <row r="20" spans="1:4" x14ac:dyDescent="0.25">
      <c r="A20" s="78" t="s">
        <v>297</v>
      </c>
      <c r="B20" s="80" t="s">
        <v>310</v>
      </c>
      <c r="C20" s="80"/>
      <c r="D20" s="80"/>
    </row>
    <row r="21" spans="1:4" x14ac:dyDescent="0.25">
      <c r="A21" s="168" t="s">
        <v>658</v>
      </c>
      <c r="B21" s="184" t="s">
        <v>309</v>
      </c>
      <c r="C21" s="184"/>
      <c r="D21" s="184"/>
    </row>
    <row r="23" spans="1:4" x14ac:dyDescent="0.25">
      <c r="B23" s="95" t="str">
        <f>HYPERLINK("#'Factor List'!A1","Back to Factor List")</f>
        <v>Back to Factor List</v>
      </c>
    </row>
    <row r="24" spans="1:4" x14ac:dyDescent="0.25">
      <c r="B24" s="95" t="str">
        <f>HYPERLINK("#'Assumptions'!A1","Assumptions")</f>
        <v>Assumptions</v>
      </c>
    </row>
    <row r="26" spans="1:4" ht="39.6" x14ac:dyDescent="0.25">
      <c r="A26" s="91" t="s">
        <v>659</v>
      </c>
      <c r="B26" s="91" t="s">
        <v>660</v>
      </c>
      <c r="C26" s="91" t="s">
        <v>661</v>
      </c>
      <c r="D26" s="91" t="s">
        <v>662</v>
      </c>
    </row>
    <row r="27" spans="1:4" x14ac:dyDescent="0.25">
      <c r="A27" s="92">
        <v>18</v>
      </c>
      <c r="B27" s="93">
        <v>10.46</v>
      </c>
      <c r="C27" s="93">
        <v>2.48</v>
      </c>
      <c r="D27" s="93">
        <v>0</v>
      </c>
    </row>
    <row r="28" spans="1:4" x14ac:dyDescent="0.25">
      <c r="A28" s="92">
        <v>19</v>
      </c>
      <c r="B28" s="93">
        <v>10.61</v>
      </c>
      <c r="C28" s="93">
        <v>2.59</v>
      </c>
      <c r="D28" s="93">
        <v>0</v>
      </c>
    </row>
    <row r="29" spans="1:4" x14ac:dyDescent="0.25">
      <c r="A29" s="92">
        <v>20</v>
      </c>
      <c r="B29" s="93">
        <v>10.76</v>
      </c>
      <c r="C29" s="93">
        <v>2.63</v>
      </c>
      <c r="D29" s="93">
        <v>0</v>
      </c>
    </row>
    <row r="30" spans="1:4" x14ac:dyDescent="0.25">
      <c r="A30" s="92">
        <v>21</v>
      </c>
      <c r="B30" s="93">
        <v>10.91</v>
      </c>
      <c r="C30" s="93">
        <v>2.68</v>
      </c>
      <c r="D30" s="93">
        <v>0</v>
      </c>
    </row>
    <row r="31" spans="1:4" x14ac:dyDescent="0.25">
      <c r="A31" s="92">
        <v>22</v>
      </c>
      <c r="B31" s="93">
        <v>11.07</v>
      </c>
      <c r="C31" s="93">
        <v>2.72</v>
      </c>
      <c r="D31" s="93">
        <v>0</v>
      </c>
    </row>
    <row r="32" spans="1:4" x14ac:dyDescent="0.25">
      <c r="A32" s="92">
        <v>23</v>
      </c>
      <c r="B32" s="93">
        <v>11.23</v>
      </c>
      <c r="C32" s="93">
        <v>2.76</v>
      </c>
      <c r="D32" s="93">
        <v>0</v>
      </c>
    </row>
    <row r="33" spans="1:4" x14ac:dyDescent="0.25">
      <c r="A33" s="92">
        <v>24</v>
      </c>
      <c r="B33" s="93">
        <v>11.39</v>
      </c>
      <c r="C33" s="93">
        <v>2.81</v>
      </c>
      <c r="D33" s="93">
        <v>0</v>
      </c>
    </row>
    <row r="34" spans="1:4" x14ac:dyDescent="0.25">
      <c r="A34" s="92">
        <v>25</v>
      </c>
      <c r="B34" s="93">
        <v>11.55</v>
      </c>
      <c r="C34" s="93">
        <v>2.85</v>
      </c>
      <c r="D34" s="93">
        <v>0</v>
      </c>
    </row>
    <row r="35" spans="1:4" x14ac:dyDescent="0.25">
      <c r="A35" s="92">
        <v>26</v>
      </c>
      <c r="B35" s="93">
        <v>11.72</v>
      </c>
      <c r="C35" s="93">
        <v>2.89</v>
      </c>
      <c r="D35" s="93">
        <v>0</v>
      </c>
    </row>
    <row r="36" spans="1:4" x14ac:dyDescent="0.25">
      <c r="A36" s="92">
        <v>27</v>
      </c>
      <c r="B36" s="93">
        <v>11.89</v>
      </c>
      <c r="C36" s="93">
        <v>2.94</v>
      </c>
      <c r="D36" s="93">
        <v>0</v>
      </c>
    </row>
    <row r="37" spans="1:4" x14ac:dyDescent="0.25">
      <c r="A37" s="92">
        <v>28</v>
      </c>
      <c r="B37" s="93">
        <v>12.06</v>
      </c>
      <c r="C37" s="93">
        <v>2.98</v>
      </c>
      <c r="D37" s="93">
        <v>0</v>
      </c>
    </row>
    <row r="38" spans="1:4" x14ac:dyDescent="0.25">
      <c r="A38" s="92">
        <v>29</v>
      </c>
      <c r="B38" s="93">
        <v>12.23</v>
      </c>
      <c r="C38" s="93">
        <v>3.03</v>
      </c>
      <c r="D38" s="93">
        <v>0</v>
      </c>
    </row>
    <row r="39" spans="1:4" x14ac:dyDescent="0.25">
      <c r="A39" s="92">
        <v>30</v>
      </c>
      <c r="B39" s="93">
        <v>12.41</v>
      </c>
      <c r="C39" s="93">
        <v>3.07</v>
      </c>
      <c r="D39" s="93">
        <v>0</v>
      </c>
    </row>
    <row r="40" spans="1:4" x14ac:dyDescent="0.25">
      <c r="A40" s="92">
        <v>31</v>
      </c>
      <c r="B40" s="93">
        <v>12.59</v>
      </c>
      <c r="C40" s="93">
        <v>3.11</v>
      </c>
      <c r="D40" s="93">
        <v>0</v>
      </c>
    </row>
    <row r="41" spans="1:4" x14ac:dyDescent="0.25">
      <c r="A41" s="92">
        <v>32</v>
      </c>
      <c r="B41" s="93">
        <v>12.77</v>
      </c>
      <c r="C41" s="93">
        <v>3.15</v>
      </c>
      <c r="D41" s="93">
        <v>0</v>
      </c>
    </row>
    <row r="42" spans="1:4" x14ac:dyDescent="0.25">
      <c r="A42" s="92">
        <v>33</v>
      </c>
      <c r="B42" s="93">
        <v>12.96</v>
      </c>
      <c r="C42" s="93">
        <v>3.19</v>
      </c>
      <c r="D42" s="93">
        <v>0</v>
      </c>
    </row>
    <row r="43" spans="1:4" x14ac:dyDescent="0.25">
      <c r="A43" s="92">
        <v>34</v>
      </c>
      <c r="B43" s="93">
        <v>13.15</v>
      </c>
      <c r="C43" s="93">
        <v>3.23</v>
      </c>
      <c r="D43" s="93">
        <v>0</v>
      </c>
    </row>
    <row r="44" spans="1:4" x14ac:dyDescent="0.25">
      <c r="A44" s="92">
        <v>35</v>
      </c>
      <c r="B44" s="93">
        <v>13.34</v>
      </c>
      <c r="C44" s="93">
        <v>3.27</v>
      </c>
      <c r="D44" s="93">
        <v>0</v>
      </c>
    </row>
    <row r="45" spans="1:4" x14ac:dyDescent="0.25">
      <c r="A45" s="92">
        <v>36</v>
      </c>
      <c r="B45" s="93">
        <v>13.54</v>
      </c>
      <c r="C45" s="93">
        <v>3.31</v>
      </c>
      <c r="D45" s="93">
        <v>0</v>
      </c>
    </row>
    <row r="46" spans="1:4" x14ac:dyDescent="0.25">
      <c r="A46" s="92">
        <v>37</v>
      </c>
      <c r="B46" s="93">
        <v>13.74</v>
      </c>
      <c r="C46" s="93">
        <v>3.35</v>
      </c>
      <c r="D46" s="93">
        <v>0</v>
      </c>
    </row>
    <row r="47" spans="1:4" x14ac:dyDescent="0.25">
      <c r="A47" s="92">
        <v>38</v>
      </c>
      <c r="B47" s="93">
        <v>13.95</v>
      </c>
      <c r="C47" s="93">
        <v>3.39</v>
      </c>
      <c r="D47" s="93">
        <v>0</v>
      </c>
    </row>
    <row r="48" spans="1:4" x14ac:dyDescent="0.25">
      <c r="A48" s="92">
        <v>39</v>
      </c>
      <c r="B48" s="93">
        <v>14.16</v>
      </c>
      <c r="C48" s="93">
        <v>3.43</v>
      </c>
      <c r="D48" s="93">
        <v>0</v>
      </c>
    </row>
    <row r="49" spans="1:4" x14ac:dyDescent="0.25">
      <c r="A49" s="92">
        <v>40</v>
      </c>
      <c r="B49" s="93">
        <v>14.37</v>
      </c>
      <c r="C49" s="93">
        <v>3.47</v>
      </c>
      <c r="D49" s="93">
        <v>0</v>
      </c>
    </row>
    <row r="50" spans="1:4" x14ac:dyDescent="0.25">
      <c r="A50" s="92">
        <v>41</v>
      </c>
      <c r="B50" s="93">
        <v>14.59</v>
      </c>
      <c r="C50" s="93">
        <v>3.5</v>
      </c>
      <c r="D50" s="93">
        <v>0</v>
      </c>
    </row>
    <row r="51" spans="1:4" x14ac:dyDescent="0.25">
      <c r="A51" s="92">
        <v>42</v>
      </c>
      <c r="B51" s="93">
        <v>14.81</v>
      </c>
      <c r="C51" s="93">
        <v>3.54</v>
      </c>
      <c r="D51" s="93">
        <v>0</v>
      </c>
    </row>
    <row r="52" spans="1:4" x14ac:dyDescent="0.25">
      <c r="A52" s="92">
        <v>43</v>
      </c>
      <c r="B52" s="93">
        <v>15.04</v>
      </c>
      <c r="C52" s="93">
        <v>3.57</v>
      </c>
      <c r="D52" s="93">
        <v>0</v>
      </c>
    </row>
    <row r="53" spans="1:4" x14ac:dyDescent="0.25">
      <c r="A53" s="92">
        <v>44</v>
      </c>
      <c r="B53" s="93">
        <v>15.28</v>
      </c>
      <c r="C53" s="93">
        <v>3.6</v>
      </c>
      <c r="D53" s="93">
        <v>0</v>
      </c>
    </row>
    <row r="54" spans="1:4" x14ac:dyDescent="0.25">
      <c r="A54" s="92">
        <v>45</v>
      </c>
      <c r="B54" s="93">
        <v>15.52</v>
      </c>
      <c r="C54" s="93">
        <v>3.63</v>
      </c>
      <c r="D54" s="93">
        <v>0</v>
      </c>
    </row>
    <row r="55" spans="1:4" x14ac:dyDescent="0.25">
      <c r="A55" s="92">
        <v>46</v>
      </c>
      <c r="B55" s="93">
        <v>15.76</v>
      </c>
      <c r="C55" s="93">
        <v>3.66</v>
      </c>
      <c r="D55" s="93">
        <v>0</v>
      </c>
    </row>
    <row r="56" spans="1:4" x14ac:dyDescent="0.25">
      <c r="A56" s="92">
        <v>47</v>
      </c>
      <c r="B56" s="93">
        <v>16.02</v>
      </c>
      <c r="C56" s="93">
        <v>3.69</v>
      </c>
      <c r="D56" s="93">
        <v>0</v>
      </c>
    </row>
    <row r="57" spans="1:4" x14ac:dyDescent="0.25">
      <c r="A57" s="92">
        <v>48</v>
      </c>
      <c r="B57" s="93">
        <v>16.27</v>
      </c>
      <c r="C57" s="93">
        <v>3.71</v>
      </c>
      <c r="D57" s="93">
        <v>0</v>
      </c>
    </row>
    <row r="58" spans="1:4" x14ac:dyDescent="0.25">
      <c r="A58" s="92">
        <v>49</v>
      </c>
      <c r="B58" s="93">
        <v>16.54</v>
      </c>
      <c r="C58" s="93">
        <v>3.74</v>
      </c>
      <c r="D58" s="93">
        <v>0</v>
      </c>
    </row>
    <row r="59" spans="1:4" x14ac:dyDescent="0.25">
      <c r="A59" s="92">
        <v>50</v>
      </c>
      <c r="B59" s="93">
        <v>16.809999999999999</v>
      </c>
      <c r="C59" s="93">
        <v>3.76</v>
      </c>
      <c r="D59" s="93">
        <v>0</v>
      </c>
    </row>
    <row r="60" spans="1:4" x14ac:dyDescent="0.25">
      <c r="A60" s="92">
        <v>51</v>
      </c>
      <c r="B60" s="93">
        <v>17.100000000000001</v>
      </c>
      <c r="C60" s="93">
        <v>3.78</v>
      </c>
      <c r="D60" s="93">
        <v>0</v>
      </c>
    </row>
    <row r="61" spans="1:4" x14ac:dyDescent="0.25">
      <c r="A61" s="92">
        <v>52</v>
      </c>
      <c r="B61" s="93">
        <v>17.38</v>
      </c>
      <c r="C61" s="93">
        <v>3.8</v>
      </c>
      <c r="D61" s="93">
        <v>0</v>
      </c>
    </row>
    <row r="62" spans="1:4" x14ac:dyDescent="0.25">
      <c r="A62" s="92">
        <v>53</v>
      </c>
      <c r="B62" s="93">
        <v>17.68</v>
      </c>
      <c r="C62" s="93">
        <v>3.81</v>
      </c>
      <c r="D62" s="93">
        <v>0</v>
      </c>
    </row>
    <row r="63" spans="1:4" x14ac:dyDescent="0.25">
      <c r="A63" s="92">
        <v>54</v>
      </c>
      <c r="B63" s="93">
        <v>17.989999999999998</v>
      </c>
      <c r="C63" s="93">
        <v>3.83</v>
      </c>
      <c r="D63" s="93">
        <v>0</v>
      </c>
    </row>
    <row r="64" spans="1:4" x14ac:dyDescent="0.25">
      <c r="A64" s="92">
        <v>55</v>
      </c>
      <c r="B64" s="93">
        <v>18.309999999999999</v>
      </c>
      <c r="C64" s="93">
        <v>3.84</v>
      </c>
      <c r="D64" s="93">
        <v>0</v>
      </c>
    </row>
    <row r="65" spans="1:4" x14ac:dyDescent="0.25">
      <c r="A65" s="92">
        <v>56</v>
      </c>
      <c r="B65" s="93">
        <v>18.64</v>
      </c>
      <c r="C65" s="93">
        <v>3.85</v>
      </c>
      <c r="D65" s="93">
        <v>0</v>
      </c>
    </row>
    <row r="66" spans="1:4" x14ac:dyDescent="0.25">
      <c r="A66" s="92">
        <v>57</v>
      </c>
      <c r="B66" s="93">
        <v>18.98</v>
      </c>
      <c r="C66" s="93">
        <v>3.86</v>
      </c>
      <c r="D66" s="93">
        <v>0</v>
      </c>
    </row>
    <row r="67" spans="1:4" x14ac:dyDescent="0.25">
      <c r="A67" s="92">
        <v>58</v>
      </c>
      <c r="B67" s="93">
        <v>19.329999999999998</v>
      </c>
      <c r="C67" s="93">
        <v>3.86</v>
      </c>
      <c r="D67" s="93">
        <v>0</v>
      </c>
    </row>
    <row r="68" spans="1:4" x14ac:dyDescent="0.25">
      <c r="A68" s="92">
        <v>59</v>
      </c>
      <c r="B68" s="93">
        <v>19.7</v>
      </c>
      <c r="C68" s="93">
        <v>3.87</v>
      </c>
      <c r="D68" s="93">
        <v>0</v>
      </c>
    </row>
  </sheetData>
  <sheetProtection algorithmName="SHA-512" hashValue="kJ75of9C2gHR13NkFMyds99z/pu8/5YIN/eXBJGcZjccImAX4eizbwLSxrEkMqlmBB7AeKprF+XX2mDbWXRnFw==" saltValue="Xhmj/1k604FyV1KRStFvEg==" spinCount="100000" sheet="1" objects="1" scenarios="1"/>
  <mergeCells count="1">
    <mergeCell ref="B21:D21"/>
  </mergeCells>
  <conditionalFormatting sqref="A6:A16 A18:A20">
    <cfRule type="expression" dxfId="1267" priority="19" stopIfTrue="1">
      <formula>MOD(ROW(),2)=0</formula>
    </cfRule>
    <cfRule type="expression" dxfId="1266" priority="20" stopIfTrue="1">
      <formula>MOD(ROW(),2)&lt;&gt;0</formula>
    </cfRule>
  </conditionalFormatting>
  <conditionalFormatting sqref="B6:D16 B18:D20 B17">
    <cfRule type="expression" dxfId="1265" priority="21" stopIfTrue="1">
      <formula>MOD(ROW(),2)=0</formula>
    </cfRule>
    <cfRule type="expression" dxfId="1264" priority="22" stopIfTrue="1">
      <formula>MOD(ROW(),2)&lt;&gt;0</formula>
    </cfRule>
  </conditionalFormatting>
  <conditionalFormatting sqref="A26:A68">
    <cfRule type="expression" dxfId="1263" priority="11" stopIfTrue="1">
      <formula>MOD(ROW(),2)=0</formula>
    </cfRule>
    <cfRule type="expression" dxfId="1262" priority="12" stopIfTrue="1">
      <formula>MOD(ROW(),2)&lt;&gt;0</formula>
    </cfRule>
  </conditionalFormatting>
  <conditionalFormatting sqref="B26:D68">
    <cfRule type="expression" dxfId="1261" priority="13" stopIfTrue="1">
      <formula>MOD(ROW(),2)=0</formula>
    </cfRule>
    <cfRule type="expression" dxfId="1260" priority="14" stopIfTrue="1">
      <formula>MOD(ROW(),2)&lt;&gt;0</formula>
    </cfRule>
  </conditionalFormatting>
  <conditionalFormatting sqref="C17:D17">
    <cfRule type="expression" dxfId="1259" priority="9" stopIfTrue="1">
      <formula>MOD(ROW(),2)=0</formula>
    </cfRule>
    <cfRule type="expression" dxfId="1258" priority="10" stopIfTrue="1">
      <formula>MOD(ROW(),2)&lt;&gt;0</formula>
    </cfRule>
  </conditionalFormatting>
  <conditionalFormatting sqref="A17">
    <cfRule type="expression" dxfId="1257" priority="7" stopIfTrue="1">
      <formula>MOD(ROW(),2)=0</formula>
    </cfRule>
    <cfRule type="expression" dxfId="1256" priority="8" stopIfTrue="1">
      <formula>MOD(ROW(),2)&lt;&gt;0</formula>
    </cfRule>
  </conditionalFormatting>
  <conditionalFormatting sqref="A21">
    <cfRule type="expression" dxfId="1255" priority="3" stopIfTrue="1">
      <formula>MOD(ROW(),2)=0</formula>
    </cfRule>
    <cfRule type="expression" dxfId="1254" priority="4" stopIfTrue="1">
      <formula>MOD(ROW(),2)&lt;&gt;0</formula>
    </cfRule>
  </conditionalFormatting>
  <conditionalFormatting sqref="B21">
    <cfRule type="expression" dxfId="1253" priority="1" stopIfTrue="1">
      <formula>MOD(ROW(),2)=0</formula>
    </cfRule>
    <cfRule type="expression" dxfId="125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89"/>
  <dimension ref="A1:I65"/>
  <sheetViews>
    <sheetView showGridLines="0" zoomScale="85" zoomScaleNormal="85" workbookViewId="0"/>
  </sheetViews>
  <sheetFormatPr defaultColWidth="10" defaultRowHeight="13.2" x14ac:dyDescent="0.25"/>
  <cols>
    <col min="1" max="1" width="31.88671875" style="27" customWidth="1"/>
    <col min="2" max="3" width="22.88671875" style="27" customWidth="1"/>
    <col min="4" max="4" width="10" style="27" customWidth="1"/>
    <col min="5"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Fire_S - Consolidated Factor Spreadsheet</v>
      </c>
      <c r="B2" s="43"/>
      <c r="C2" s="43"/>
      <c r="D2" s="43"/>
      <c r="E2" s="43"/>
      <c r="F2" s="43"/>
      <c r="G2" s="43"/>
      <c r="H2" s="43"/>
      <c r="I2" s="43"/>
    </row>
    <row r="3" spans="1:9" ht="15.6" x14ac:dyDescent="0.3">
      <c r="A3" s="44" t="str">
        <f>TABLE_FACTOR_TYPE&amp;" - x-"&amp;TABLE_SERIES_NUMBER</f>
        <v>Scheme pays LTA - x-626</v>
      </c>
      <c r="B3" s="43"/>
      <c r="C3" s="43"/>
      <c r="D3" s="43"/>
      <c r="E3" s="43"/>
      <c r="F3" s="43"/>
      <c r="G3" s="43"/>
      <c r="H3" s="43"/>
      <c r="I3" s="43"/>
    </row>
    <row r="4" spans="1:9" x14ac:dyDescent="0.25">
      <c r="A4" s="45"/>
    </row>
    <row r="6" spans="1:9" x14ac:dyDescent="0.25">
      <c r="A6" s="77" t="s">
        <v>573</v>
      </c>
      <c r="B6" s="79" t="s">
        <v>574</v>
      </c>
      <c r="C6" s="79"/>
    </row>
    <row r="7" spans="1:9" x14ac:dyDescent="0.25">
      <c r="A7" s="78" t="s">
        <v>575</v>
      </c>
      <c r="B7" s="80" t="s">
        <v>82</v>
      </c>
      <c r="C7" s="80"/>
    </row>
    <row r="8" spans="1:9" x14ac:dyDescent="0.25">
      <c r="A8" s="78" t="s">
        <v>285</v>
      </c>
      <c r="B8" s="80">
        <v>2015</v>
      </c>
      <c r="C8" s="80"/>
    </row>
    <row r="9" spans="1:9" x14ac:dyDescent="0.25">
      <c r="A9" s="78" t="s">
        <v>286</v>
      </c>
      <c r="B9" s="80" t="s">
        <v>558</v>
      </c>
      <c r="C9" s="80"/>
    </row>
    <row r="10" spans="1:9" x14ac:dyDescent="0.25">
      <c r="A10" s="78" t="s">
        <v>6</v>
      </c>
      <c r="B10" s="80" t="s">
        <v>559</v>
      </c>
      <c r="C10" s="80"/>
    </row>
    <row r="11" spans="1:9" x14ac:dyDescent="0.25">
      <c r="A11" s="78" t="s">
        <v>287</v>
      </c>
      <c r="B11" s="80" t="s">
        <v>560</v>
      </c>
      <c r="C11" s="80"/>
    </row>
    <row r="12" spans="1:9" x14ac:dyDescent="0.25">
      <c r="A12" s="78" t="s">
        <v>288</v>
      </c>
      <c r="B12" s="80" t="s">
        <v>518</v>
      </c>
      <c r="C12" s="80"/>
    </row>
    <row r="13" spans="1:9" hidden="1" x14ac:dyDescent="0.25">
      <c r="A13" s="78" t="s">
        <v>582</v>
      </c>
      <c r="B13" s="80">
        <v>0</v>
      </c>
      <c r="C13" s="80"/>
    </row>
    <row r="14" spans="1:9" hidden="1" x14ac:dyDescent="0.25">
      <c r="A14" s="78" t="s">
        <v>290</v>
      </c>
      <c r="B14" s="80">
        <v>626</v>
      </c>
      <c r="C14" s="80"/>
    </row>
    <row r="15" spans="1:9" x14ac:dyDescent="0.25">
      <c r="A15" s="78" t="s">
        <v>585</v>
      </c>
      <c r="B15" s="80" t="s">
        <v>561</v>
      </c>
      <c r="C15" s="80"/>
    </row>
    <row r="16" spans="1:9" x14ac:dyDescent="0.25">
      <c r="A16" s="78" t="s">
        <v>292</v>
      </c>
      <c r="B16" s="80" t="s">
        <v>458</v>
      </c>
      <c r="C16" s="80"/>
    </row>
    <row r="17" spans="1:3" ht="52.8" x14ac:dyDescent="0.25">
      <c r="A17" s="78" t="s">
        <v>657</v>
      </c>
      <c r="B17" s="85" t="s">
        <v>562</v>
      </c>
      <c r="C17" s="80"/>
    </row>
    <row r="18" spans="1:3" x14ac:dyDescent="0.25">
      <c r="A18" s="78" t="s">
        <v>589</v>
      </c>
      <c r="B18" s="86">
        <v>45135</v>
      </c>
      <c r="C18" s="80"/>
    </row>
    <row r="19" spans="1:3" x14ac:dyDescent="0.25">
      <c r="A19" s="78" t="s">
        <v>295</v>
      </c>
      <c r="B19" s="86">
        <v>45135</v>
      </c>
      <c r="C19" s="80"/>
    </row>
    <row r="20" spans="1:3" x14ac:dyDescent="0.25">
      <c r="A20" s="78" t="s">
        <v>297</v>
      </c>
      <c r="B20" s="85" t="s">
        <v>520</v>
      </c>
      <c r="C20" s="80"/>
    </row>
    <row r="21" spans="1:3" x14ac:dyDescent="0.25">
      <c r="A21" s="168" t="s">
        <v>658</v>
      </c>
      <c r="B21" s="85" t="s">
        <v>309</v>
      </c>
      <c r="C21" s="80"/>
    </row>
    <row r="23" spans="1:3" x14ac:dyDescent="0.25">
      <c r="B23" s="95" t="str">
        <f>HYPERLINK("#'Factor List'!A1","Back to Factor List")</f>
        <v>Back to Factor List</v>
      </c>
    </row>
    <row r="24" spans="1:3" x14ac:dyDescent="0.25">
      <c r="B24" s="95" t="str">
        <f>HYPERLINK("#'Assumptions'!A1","Assumptions")</f>
        <v>Assumptions</v>
      </c>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ZlxEDkHwCdjy5v370Fp3m/fTSRG/CEaJ+F7tDFHRAGA+ZWmUvEqYTomzw9geg80WqS+A+jVM13t+iZPWYsA/Ww==" saltValue="zGbYc++aERtvqbmrm51S9g==" spinCount="100000" sheet="1" objects="1" scenarios="1"/>
  <conditionalFormatting sqref="A6:A16 A18:A20">
    <cfRule type="expression" dxfId="63" priority="19" stopIfTrue="1">
      <formula>MOD(ROW(),2)=0</formula>
    </cfRule>
    <cfRule type="expression" dxfId="62" priority="20" stopIfTrue="1">
      <formula>MOD(ROW(),2)&lt;&gt;0</formula>
    </cfRule>
  </conditionalFormatting>
  <conditionalFormatting sqref="B6:C16 C17:C21">
    <cfRule type="expression" dxfId="61" priority="21" stopIfTrue="1">
      <formula>MOD(ROW(),2)=0</formula>
    </cfRule>
    <cfRule type="expression" dxfId="60" priority="22" stopIfTrue="1">
      <formula>MOD(ROW(),2)&lt;&gt;0</formula>
    </cfRule>
  </conditionalFormatting>
  <conditionalFormatting sqref="B17:B21">
    <cfRule type="expression" dxfId="59" priority="13" stopIfTrue="1">
      <formula>MOD(ROW(),2)=0</formula>
    </cfRule>
    <cfRule type="expression" dxfId="58" priority="14" stopIfTrue="1">
      <formula>MOD(ROW(),2)&lt;&gt;0</formula>
    </cfRule>
  </conditionalFormatting>
  <conditionalFormatting sqref="A17">
    <cfRule type="expression" dxfId="57" priority="11" stopIfTrue="1">
      <formula>MOD(ROW(),2)=0</formula>
    </cfRule>
    <cfRule type="expression" dxfId="56" priority="12" stopIfTrue="1">
      <formula>MOD(ROW(),2)&lt;&gt;0</formula>
    </cfRule>
  </conditionalFormatting>
  <conditionalFormatting sqref="A21">
    <cfRule type="expression" dxfId="55" priority="3" stopIfTrue="1">
      <formula>MOD(ROW(),2)=0</formula>
    </cfRule>
    <cfRule type="expression" dxfId="5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90"/>
  <dimension ref="A1:I24"/>
  <sheetViews>
    <sheetView showGridLines="0" zoomScale="85" zoomScaleNormal="85" workbookViewId="0">
      <selection activeCell="T37" sqref="T37"/>
    </sheetView>
  </sheetViews>
  <sheetFormatPr defaultColWidth="10" defaultRowHeight="13.2" x14ac:dyDescent="0.25"/>
  <cols>
    <col min="1" max="1" width="31.88671875" style="27" customWidth="1"/>
    <col min="2" max="3" width="22.88671875" style="27" customWidth="1"/>
    <col min="4" max="4" width="10" style="27" customWidth="1"/>
    <col min="5"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Fire_S - Consolidated Factor Spreadsheet</v>
      </c>
      <c r="B2" s="43"/>
      <c r="C2" s="43"/>
      <c r="D2" s="43"/>
      <c r="E2" s="43"/>
      <c r="F2" s="43"/>
      <c r="G2" s="43"/>
      <c r="H2" s="43"/>
      <c r="I2" s="43"/>
    </row>
    <row r="3" spans="1:9" ht="15.6" x14ac:dyDescent="0.3">
      <c r="A3" s="44" t="str">
        <f>TABLE_FACTOR_TYPE&amp;" - x-"&amp;TABLE_SERIES_NUMBER</f>
        <v>Scheme pays LTA - x-627</v>
      </c>
      <c r="B3" s="43"/>
      <c r="C3" s="43"/>
      <c r="D3" s="43"/>
      <c r="E3" s="43"/>
      <c r="F3" s="43"/>
      <c r="G3" s="43"/>
      <c r="H3" s="43"/>
      <c r="I3" s="43"/>
    </row>
    <row r="4" spans="1:9" x14ac:dyDescent="0.25">
      <c r="A4" s="45"/>
    </row>
    <row r="6" spans="1:9" x14ac:dyDescent="0.25">
      <c r="A6" s="77" t="s">
        <v>573</v>
      </c>
      <c r="B6" s="79" t="s">
        <v>574</v>
      </c>
      <c r="C6" s="79"/>
    </row>
    <row r="7" spans="1:9" x14ac:dyDescent="0.25">
      <c r="A7" s="78" t="s">
        <v>575</v>
      </c>
      <c r="B7" s="80" t="s">
        <v>82</v>
      </c>
      <c r="C7" s="80"/>
    </row>
    <row r="8" spans="1:9" x14ac:dyDescent="0.25">
      <c r="A8" s="78" t="s">
        <v>285</v>
      </c>
      <c r="B8" s="80">
        <v>2015</v>
      </c>
      <c r="C8" s="80"/>
    </row>
    <row r="9" spans="1:9" x14ac:dyDescent="0.25">
      <c r="A9" s="78" t="s">
        <v>286</v>
      </c>
      <c r="B9" s="80" t="s">
        <v>558</v>
      </c>
      <c r="C9" s="80"/>
    </row>
    <row r="10" spans="1:9" ht="26.4" x14ac:dyDescent="0.25">
      <c r="A10" s="78" t="s">
        <v>6</v>
      </c>
      <c r="B10" s="80" t="s">
        <v>563</v>
      </c>
      <c r="C10" s="80"/>
    </row>
    <row r="11" spans="1:9" x14ac:dyDescent="0.25">
      <c r="A11" s="78" t="s">
        <v>287</v>
      </c>
      <c r="B11" s="80" t="s">
        <v>560</v>
      </c>
      <c r="C11" s="80"/>
    </row>
    <row r="12" spans="1:9" x14ac:dyDescent="0.25">
      <c r="A12" s="78" t="s">
        <v>288</v>
      </c>
      <c r="B12" s="80" t="s">
        <v>305</v>
      </c>
      <c r="C12" s="80"/>
    </row>
    <row r="13" spans="1:9" hidden="1" x14ac:dyDescent="0.25">
      <c r="A13" s="78" t="s">
        <v>582</v>
      </c>
      <c r="B13" s="80">
        <v>0</v>
      </c>
      <c r="C13" s="80"/>
    </row>
    <row r="14" spans="1:9" hidden="1" x14ac:dyDescent="0.25">
      <c r="A14" s="78" t="s">
        <v>290</v>
      </c>
      <c r="B14" s="80">
        <v>627</v>
      </c>
      <c r="C14" s="80"/>
    </row>
    <row r="15" spans="1:9" x14ac:dyDescent="0.25">
      <c r="A15" s="78" t="s">
        <v>585</v>
      </c>
      <c r="B15" s="80" t="s">
        <v>564</v>
      </c>
      <c r="C15" s="80"/>
    </row>
    <row r="16" spans="1:9" x14ac:dyDescent="0.25">
      <c r="A16" s="78" t="s">
        <v>292</v>
      </c>
      <c r="B16" s="80" t="s">
        <v>474</v>
      </c>
      <c r="C16" s="80"/>
    </row>
    <row r="17" spans="1:3" ht="52.8" x14ac:dyDescent="0.25">
      <c r="A17" s="78" t="s">
        <v>657</v>
      </c>
      <c r="B17" s="85" t="s">
        <v>562</v>
      </c>
      <c r="C17" s="80"/>
    </row>
    <row r="18" spans="1:3" x14ac:dyDescent="0.25">
      <c r="A18" s="78" t="s">
        <v>589</v>
      </c>
      <c r="B18" s="86">
        <v>45135</v>
      </c>
      <c r="C18" s="80"/>
    </row>
    <row r="19" spans="1:3" x14ac:dyDescent="0.25">
      <c r="A19" s="78" t="s">
        <v>295</v>
      </c>
      <c r="B19" s="86">
        <v>45135</v>
      </c>
      <c r="C19" s="80"/>
    </row>
    <row r="20" spans="1:3" x14ac:dyDescent="0.25">
      <c r="A20" s="78" t="s">
        <v>297</v>
      </c>
      <c r="B20" s="85" t="s">
        <v>520</v>
      </c>
      <c r="C20" s="80"/>
    </row>
    <row r="21" spans="1:3" x14ac:dyDescent="0.25">
      <c r="A21" s="168" t="s">
        <v>658</v>
      </c>
      <c r="B21" s="85" t="s">
        <v>309</v>
      </c>
      <c r="C21" s="80"/>
    </row>
    <row r="23" spans="1:3" x14ac:dyDescent="0.25">
      <c r="B23" s="95" t="str">
        <f>HYPERLINK("#'Factor List'!A1","Back to Factor List")</f>
        <v>Back to Factor List</v>
      </c>
    </row>
    <row r="24" spans="1:3" x14ac:dyDescent="0.25">
      <c r="B24" s="95" t="str">
        <f>HYPERLINK("#'Assumptions'!A1","Assumptions")</f>
        <v>Assumptions</v>
      </c>
    </row>
  </sheetData>
  <sheetProtection algorithmName="SHA-512" hashValue="647b5gZlH655flM7HMJBlYBFM8Su1zn+aSJ+WN1zM3m9tHNxU1Aezn9dx90qy525GGY70UibGFObwzpfQEiudg==" saltValue="IEE4jWzNHeuWL+BL51a8ew==" spinCount="100000" sheet="1" objects="1" scenarios="1"/>
  <conditionalFormatting sqref="A6:A16 A18:A20">
    <cfRule type="expression" dxfId="53" priority="19" stopIfTrue="1">
      <formula>MOD(ROW(),2)=0</formula>
    </cfRule>
    <cfRule type="expression" dxfId="52" priority="20" stopIfTrue="1">
      <formula>MOD(ROW(),2)&lt;&gt;0</formula>
    </cfRule>
  </conditionalFormatting>
  <conditionalFormatting sqref="B6:C16 C17:C21">
    <cfRule type="expression" dxfId="51" priority="21" stopIfTrue="1">
      <formula>MOD(ROW(),2)=0</formula>
    </cfRule>
    <cfRule type="expression" dxfId="50" priority="22" stopIfTrue="1">
      <formula>MOD(ROW(),2)&lt;&gt;0</formula>
    </cfRule>
  </conditionalFormatting>
  <conditionalFormatting sqref="B17:B21">
    <cfRule type="expression" dxfId="49" priority="13" stopIfTrue="1">
      <formula>MOD(ROW(),2)=0</formula>
    </cfRule>
    <cfRule type="expression" dxfId="48" priority="14" stopIfTrue="1">
      <formula>MOD(ROW(),2)&lt;&gt;0</formula>
    </cfRule>
  </conditionalFormatting>
  <conditionalFormatting sqref="A17">
    <cfRule type="expression" dxfId="47" priority="11" stopIfTrue="1">
      <formula>MOD(ROW(),2)=0</formula>
    </cfRule>
    <cfRule type="expression" dxfId="46" priority="12" stopIfTrue="1">
      <formula>MOD(ROW(),2)&lt;&gt;0</formula>
    </cfRule>
  </conditionalFormatting>
  <conditionalFormatting sqref="A21">
    <cfRule type="expression" dxfId="45" priority="3" stopIfTrue="1">
      <formula>MOD(ROW(),2)=0</formula>
    </cfRule>
    <cfRule type="expression" dxfId="4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56"/>
  <dimension ref="A1:I68"/>
  <sheetViews>
    <sheetView showGridLines="0" topLeftCell="B1" zoomScale="85" zoomScaleNormal="85" workbookViewId="0">
      <selection activeCell="E22" sqref="E22"/>
    </sheetView>
  </sheetViews>
  <sheetFormatPr defaultColWidth="10" defaultRowHeight="13.2" x14ac:dyDescent="0.25"/>
  <cols>
    <col min="1" max="1" width="31.88671875" style="27" customWidth="1"/>
    <col min="2" max="2" width="27.44140625" style="27" customWidth="1"/>
    <col min="3" max="3" width="10.109375" style="27" customWidth="1"/>
    <col min="4" max="4" width="10" style="27" customWidth="1"/>
    <col min="5" max="5" width="28.109375" style="27" customWidth="1"/>
    <col min="6" max="6" width="29.88671875" style="27" customWidth="1"/>
    <col min="7"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Fire_S - Added Pension &amp; CPD Factors</v>
      </c>
      <c r="B2" s="43"/>
      <c r="C2" s="43"/>
      <c r="D2" s="43"/>
      <c r="E2" s="43"/>
      <c r="F2" s="43"/>
      <c r="G2" s="43"/>
      <c r="H2" s="43"/>
      <c r="I2" s="43"/>
    </row>
    <row r="3" spans="1:9" ht="15.6" x14ac:dyDescent="0.3">
      <c r="A3" s="44" t="str">
        <f>TABLE_FACTOR_TYPE&amp;" - x-"&amp;TABLE_SERIES_NUMBER</f>
        <v>Added pension - x-701A</v>
      </c>
      <c r="B3" s="43"/>
      <c r="C3" s="43"/>
      <c r="D3" s="43"/>
      <c r="E3" s="43"/>
      <c r="F3" s="43"/>
      <c r="G3" s="43"/>
      <c r="H3" s="43"/>
      <c r="I3" s="43"/>
    </row>
    <row r="4" spans="1:9" x14ac:dyDescent="0.25">
      <c r="A4" s="45"/>
    </row>
    <row r="6" spans="1:9" ht="26.4" x14ac:dyDescent="0.25">
      <c r="A6" s="77" t="s">
        <v>573</v>
      </c>
      <c r="B6" s="79" t="s">
        <v>574</v>
      </c>
      <c r="E6" s="77" t="s">
        <v>573</v>
      </c>
      <c r="F6" s="79" t="s">
        <v>574</v>
      </c>
    </row>
    <row r="7" spans="1:9" x14ac:dyDescent="0.25">
      <c r="A7" s="78" t="s">
        <v>575</v>
      </c>
      <c r="B7" s="80" t="s">
        <v>82</v>
      </c>
      <c r="E7" s="78" t="s">
        <v>575</v>
      </c>
      <c r="F7" s="80" t="s">
        <v>82</v>
      </c>
    </row>
    <row r="8" spans="1:9" x14ac:dyDescent="0.25">
      <c r="A8" s="78" t="s">
        <v>285</v>
      </c>
      <c r="B8" s="80">
        <v>2015</v>
      </c>
      <c r="E8" s="78" t="s">
        <v>285</v>
      </c>
      <c r="F8" s="80">
        <v>2015</v>
      </c>
    </row>
    <row r="9" spans="1:9" x14ac:dyDescent="0.25">
      <c r="A9" s="78" t="s">
        <v>286</v>
      </c>
      <c r="B9" s="80" t="s">
        <v>565</v>
      </c>
      <c r="E9" s="78" t="s">
        <v>286</v>
      </c>
      <c r="F9" s="80" t="s">
        <v>565</v>
      </c>
    </row>
    <row r="10" spans="1:9" ht="26.4" x14ac:dyDescent="0.25">
      <c r="A10" s="78" t="s">
        <v>6</v>
      </c>
      <c r="B10" s="80" t="s">
        <v>566</v>
      </c>
      <c r="E10" s="78" t="s">
        <v>6</v>
      </c>
      <c r="F10" s="80" t="s">
        <v>566</v>
      </c>
    </row>
    <row r="11" spans="1:9" x14ac:dyDescent="0.25">
      <c r="A11" s="78" t="s">
        <v>287</v>
      </c>
      <c r="B11" s="80" t="s">
        <v>422</v>
      </c>
      <c r="E11" s="78" t="s">
        <v>287</v>
      </c>
      <c r="F11" s="80" t="s">
        <v>422</v>
      </c>
    </row>
    <row r="12" spans="1:9" x14ac:dyDescent="0.25">
      <c r="A12" s="78" t="s">
        <v>288</v>
      </c>
      <c r="B12" s="80" t="s">
        <v>567</v>
      </c>
      <c r="E12" s="78" t="s">
        <v>288</v>
      </c>
      <c r="F12" s="80" t="s">
        <v>567</v>
      </c>
    </row>
    <row r="13" spans="1:9" x14ac:dyDescent="0.25">
      <c r="A13" s="78" t="s">
        <v>582</v>
      </c>
      <c r="B13" s="80">
        <v>0</v>
      </c>
      <c r="E13" s="78" t="s">
        <v>582</v>
      </c>
      <c r="F13" s="80">
        <v>0</v>
      </c>
    </row>
    <row r="14" spans="1:9" x14ac:dyDescent="0.25">
      <c r="A14" s="78" t="s">
        <v>290</v>
      </c>
      <c r="B14" s="80" t="s">
        <v>729</v>
      </c>
      <c r="E14" s="78" t="s">
        <v>290</v>
      </c>
      <c r="F14" s="80" t="s">
        <v>730</v>
      </c>
    </row>
    <row r="15" spans="1:9" x14ac:dyDescent="0.25">
      <c r="A15" s="78" t="s">
        <v>585</v>
      </c>
      <c r="B15" s="80" t="s">
        <v>731</v>
      </c>
      <c r="E15" s="78" t="s">
        <v>585</v>
      </c>
      <c r="F15" s="80" t="s">
        <v>732</v>
      </c>
    </row>
    <row r="16" spans="1:9" x14ac:dyDescent="0.25">
      <c r="A16" s="78" t="s">
        <v>292</v>
      </c>
      <c r="B16" s="80" t="s">
        <v>486</v>
      </c>
      <c r="E16" s="78" t="s">
        <v>292</v>
      </c>
      <c r="F16" s="80" t="s">
        <v>486</v>
      </c>
    </row>
    <row r="17" spans="1:6" ht="74.099999999999994" customHeight="1" x14ac:dyDescent="0.25">
      <c r="A17" s="84" t="s">
        <v>657</v>
      </c>
      <c r="B17" s="85" t="s">
        <v>569</v>
      </c>
      <c r="E17" s="84" t="s">
        <v>657</v>
      </c>
      <c r="F17" s="85" t="s">
        <v>569</v>
      </c>
    </row>
    <row r="18" spans="1:6" x14ac:dyDescent="0.25">
      <c r="A18" s="84" t="s">
        <v>589</v>
      </c>
      <c r="B18" s="86">
        <v>45196</v>
      </c>
      <c r="E18" s="84" t="s">
        <v>589</v>
      </c>
      <c r="F18" s="86">
        <v>45196</v>
      </c>
    </row>
    <row r="19" spans="1:6" ht="26.4" x14ac:dyDescent="0.25">
      <c r="A19" s="84" t="s">
        <v>295</v>
      </c>
      <c r="B19" s="86">
        <v>45383</v>
      </c>
      <c r="E19" s="84" t="s">
        <v>295</v>
      </c>
      <c r="F19" s="86">
        <v>45383</v>
      </c>
    </row>
    <row r="20" spans="1:6" x14ac:dyDescent="0.25">
      <c r="A20" s="84" t="s">
        <v>297</v>
      </c>
      <c r="B20" s="85" t="s">
        <v>310</v>
      </c>
      <c r="E20" s="84" t="s">
        <v>297</v>
      </c>
      <c r="F20" s="85" t="s">
        <v>310</v>
      </c>
    </row>
    <row r="21" spans="1:6" x14ac:dyDescent="0.25">
      <c r="A21" s="168" t="s">
        <v>658</v>
      </c>
      <c r="B21" s="85" t="s">
        <v>309</v>
      </c>
      <c r="E21" s="168" t="s">
        <v>658</v>
      </c>
      <c r="F21" s="85" t="s">
        <v>309</v>
      </c>
    </row>
    <row r="23" spans="1:6" x14ac:dyDescent="0.25">
      <c r="B23" s="95" t="str">
        <f>HYPERLINK("#'Factor List'!A1","Back to Factor List")</f>
        <v>Back to Factor List</v>
      </c>
    </row>
    <row r="24" spans="1:6" x14ac:dyDescent="0.25">
      <c r="B24" s="95" t="str">
        <f>HYPERLINK("#'Assumptions'!A1","Assumptions")</f>
        <v>Assumptions</v>
      </c>
    </row>
    <row r="26" spans="1:6" x14ac:dyDescent="0.25">
      <c r="A26" s="74" t="s">
        <v>659</v>
      </c>
      <c r="B26" s="74" t="s">
        <v>733</v>
      </c>
      <c r="E26" s="89" t="s">
        <v>716</v>
      </c>
      <c r="F26" s="89" t="s">
        <v>717</v>
      </c>
    </row>
    <row r="27" spans="1:6" x14ac:dyDescent="0.25">
      <c r="A27" s="75">
        <v>18</v>
      </c>
      <c r="B27" s="76">
        <v>5.45</v>
      </c>
      <c r="E27" s="168" t="s">
        <v>734</v>
      </c>
      <c r="F27" s="173">
        <v>1.02</v>
      </c>
    </row>
    <row r="28" spans="1:6" x14ac:dyDescent="0.25">
      <c r="A28" s="75">
        <v>19</v>
      </c>
      <c r="B28" s="76">
        <v>5.66</v>
      </c>
    </row>
    <row r="29" spans="1:6" x14ac:dyDescent="0.25">
      <c r="A29" s="75">
        <v>20</v>
      </c>
      <c r="B29" s="76">
        <v>5.86</v>
      </c>
    </row>
    <row r="30" spans="1:6" x14ac:dyDescent="0.25">
      <c r="A30" s="75">
        <v>21</v>
      </c>
      <c r="B30" s="76">
        <v>6.07</v>
      </c>
    </row>
    <row r="31" spans="1:6" x14ac:dyDescent="0.25">
      <c r="A31" s="75">
        <v>22</v>
      </c>
      <c r="B31" s="76">
        <v>6.28</v>
      </c>
    </row>
    <row r="32" spans="1:6" x14ac:dyDescent="0.25">
      <c r="A32" s="75">
        <v>23</v>
      </c>
      <c r="B32" s="76">
        <v>6.5</v>
      </c>
    </row>
    <row r="33" spans="1:2" x14ac:dyDescent="0.25">
      <c r="A33" s="75">
        <v>24</v>
      </c>
      <c r="B33" s="76">
        <v>6.72</v>
      </c>
    </row>
    <row r="34" spans="1:2" x14ac:dyDescent="0.25">
      <c r="A34" s="75">
        <v>25</v>
      </c>
      <c r="B34" s="76">
        <v>6.96</v>
      </c>
    </row>
    <row r="35" spans="1:2" x14ac:dyDescent="0.25">
      <c r="A35" s="75">
        <v>26</v>
      </c>
      <c r="B35" s="76">
        <v>7.2</v>
      </c>
    </row>
    <row r="36" spans="1:2" x14ac:dyDescent="0.25">
      <c r="A36" s="75">
        <v>27</v>
      </c>
      <c r="B36" s="76">
        <v>7.45</v>
      </c>
    </row>
    <row r="37" spans="1:2" x14ac:dyDescent="0.25">
      <c r="A37" s="75">
        <v>28</v>
      </c>
      <c r="B37" s="76">
        <v>7.71</v>
      </c>
    </row>
    <row r="38" spans="1:2" x14ac:dyDescent="0.25">
      <c r="A38" s="75">
        <v>29</v>
      </c>
      <c r="B38" s="76">
        <v>7.98</v>
      </c>
    </row>
    <row r="39" spans="1:2" x14ac:dyDescent="0.25">
      <c r="A39" s="75">
        <v>30</v>
      </c>
      <c r="B39" s="76">
        <v>8.26</v>
      </c>
    </row>
    <row r="40" spans="1:2" x14ac:dyDescent="0.25">
      <c r="A40" s="75">
        <v>31</v>
      </c>
      <c r="B40" s="76">
        <v>8.5399999999999991</v>
      </c>
    </row>
    <row r="41" spans="1:2" x14ac:dyDescent="0.25">
      <c r="A41" s="75">
        <v>32</v>
      </c>
      <c r="B41" s="76">
        <v>8.84</v>
      </c>
    </row>
    <row r="42" spans="1:2" x14ac:dyDescent="0.25">
      <c r="A42" s="75">
        <v>33</v>
      </c>
      <c r="B42" s="76">
        <v>9.14</v>
      </c>
    </row>
    <row r="43" spans="1:2" x14ac:dyDescent="0.25">
      <c r="A43" s="75">
        <v>34</v>
      </c>
      <c r="B43" s="76">
        <v>9.4600000000000009</v>
      </c>
    </row>
    <row r="44" spans="1:2" x14ac:dyDescent="0.25">
      <c r="A44" s="75">
        <v>35</v>
      </c>
      <c r="B44" s="76">
        <v>9.7799999999999994</v>
      </c>
    </row>
    <row r="45" spans="1:2" x14ac:dyDescent="0.25">
      <c r="A45" s="75">
        <v>36</v>
      </c>
      <c r="B45" s="76">
        <v>10.119999999999999</v>
      </c>
    </row>
    <row r="46" spans="1:2" x14ac:dyDescent="0.25">
      <c r="A46" s="75">
        <v>37</v>
      </c>
      <c r="B46" s="76">
        <v>10.46</v>
      </c>
    </row>
    <row r="47" spans="1:2" x14ac:dyDescent="0.25">
      <c r="A47" s="75">
        <v>38</v>
      </c>
      <c r="B47" s="76">
        <v>10.82</v>
      </c>
    </row>
    <row r="48" spans="1:2" x14ac:dyDescent="0.25">
      <c r="A48" s="75">
        <v>39</v>
      </c>
      <c r="B48" s="76">
        <v>11.19</v>
      </c>
    </row>
    <row r="49" spans="1:2" x14ac:dyDescent="0.25">
      <c r="A49" s="75">
        <v>40</v>
      </c>
      <c r="B49" s="76">
        <v>11.57</v>
      </c>
    </row>
    <row r="50" spans="1:2" x14ac:dyDescent="0.25">
      <c r="A50" s="75">
        <v>41</v>
      </c>
      <c r="B50" s="76">
        <v>11.96</v>
      </c>
    </row>
    <row r="51" spans="1:2" x14ac:dyDescent="0.25">
      <c r="A51" s="75">
        <v>42</v>
      </c>
      <c r="B51" s="76">
        <v>12.36</v>
      </c>
    </row>
    <row r="52" spans="1:2" x14ac:dyDescent="0.25">
      <c r="A52" s="75">
        <v>43</v>
      </c>
      <c r="B52" s="76">
        <v>12.78</v>
      </c>
    </row>
    <row r="53" spans="1:2" x14ac:dyDescent="0.25">
      <c r="A53" s="75">
        <v>44</v>
      </c>
      <c r="B53" s="76">
        <v>13.21</v>
      </c>
    </row>
    <row r="54" spans="1:2" x14ac:dyDescent="0.25">
      <c r="A54" s="75">
        <v>45</v>
      </c>
      <c r="B54" s="76">
        <v>13.65</v>
      </c>
    </row>
    <row r="55" spans="1:2" x14ac:dyDescent="0.25">
      <c r="A55" s="75">
        <v>46</v>
      </c>
      <c r="B55" s="76">
        <v>14.1</v>
      </c>
    </row>
    <row r="56" spans="1:2" x14ac:dyDescent="0.25">
      <c r="A56" s="75">
        <v>47</v>
      </c>
      <c r="B56" s="76">
        <v>14.57</v>
      </c>
    </row>
    <row r="57" spans="1:2" x14ac:dyDescent="0.25">
      <c r="A57" s="75">
        <v>48</v>
      </c>
      <c r="B57" s="76">
        <v>15.05</v>
      </c>
    </row>
    <row r="58" spans="1:2" x14ac:dyDescent="0.25">
      <c r="A58" s="75">
        <v>49</v>
      </c>
      <c r="B58" s="76">
        <v>15.55</v>
      </c>
    </row>
    <row r="59" spans="1:2" x14ac:dyDescent="0.25">
      <c r="A59" s="75">
        <v>50</v>
      </c>
      <c r="B59" s="76">
        <v>16.059999999999999</v>
      </c>
    </row>
    <row r="60" spans="1:2" x14ac:dyDescent="0.25">
      <c r="A60" s="75">
        <v>51</v>
      </c>
      <c r="B60" s="76">
        <v>16.59</v>
      </c>
    </row>
    <row r="61" spans="1:2" x14ac:dyDescent="0.25">
      <c r="A61" s="75">
        <v>52</v>
      </c>
      <c r="B61" s="76">
        <v>17.14</v>
      </c>
    </row>
    <row r="62" spans="1:2" x14ac:dyDescent="0.25">
      <c r="A62" s="75">
        <v>53</v>
      </c>
      <c r="B62" s="76">
        <v>17.7</v>
      </c>
    </row>
    <row r="63" spans="1:2" x14ac:dyDescent="0.25">
      <c r="A63" s="75">
        <v>54</v>
      </c>
      <c r="B63" s="76">
        <v>18.29</v>
      </c>
    </row>
    <row r="64" spans="1:2" x14ac:dyDescent="0.25">
      <c r="A64" s="75">
        <v>55</v>
      </c>
      <c r="B64" s="76">
        <v>18.899999999999999</v>
      </c>
    </row>
    <row r="65" spans="1:2" x14ac:dyDescent="0.25">
      <c r="A65" s="75">
        <v>56</v>
      </c>
      <c r="B65" s="76">
        <v>19.53</v>
      </c>
    </row>
    <row r="66" spans="1:2" x14ac:dyDescent="0.25">
      <c r="A66" s="75">
        <v>57</v>
      </c>
      <c r="B66" s="76">
        <v>20.2</v>
      </c>
    </row>
    <row r="67" spans="1:2" x14ac:dyDescent="0.25">
      <c r="A67" s="75">
        <v>58</v>
      </c>
      <c r="B67" s="76">
        <v>20.9</v>
      </c>
    </row>
    <row r="68" spans="1:2" x14ac:dyDescent="0.25">
      <c r="A68" s="75">
        <v>59</v>
      </c>
      <c r="B68" s="76">
        <v>21.64</v>
      </c>
    </row>
  </sheetData>
  <sheetProtection algorithmName="SHA-512" hashValue="eKGxSzpNDqe2bQz+xcNV9EAt+9jr7ZlzIs5xL7EsRJvMLD2PY/cb6m4YdgB6m7H8u5DPZaqLq8+wEKP1rx/79A==" saltValue="SDs5WqpuR5l7q0h+7U6SPQ==" spinCount="100000" sheet="1" objects="1" scenarios="1"/>
  <conditionalFormatting sqref="A26:A68">
    <cfRule type="expression" dxfId="43" priority="35" stopIfTrue="1">
      <formula>MOD(ROW(),2)=0</formula>
    </cfRule>
    <cfRule type="expression" dxfId="42" priority="36" stopIfTrue="1">
      <formula>MOD(ROW(),2)&lt;&gt;0</formula>
    </cfRule>
  </conditionalFormatting>
  <conditionalFormatting sqref="B26:B68">
    <cfRule type="expression" dxfId="41" priority="37" stopIfTrue="1">
      <formula>MOD(ROW(),2)=0</formula>
    </cfRule>
    <cfRule type="expression" dxfId="40" priority="38" stopIfTrue="1">
      <formula>MOD(ROW(),2)&lt;&gt;0</formula>
    </cfRule>
  </conditionalFormatting>
  <conditionalFormatting sqref="A6:A16">
    <cfRule type="expression" dxfId="39" priority="39" stopIfTrue="1">
      <formula>MOD(ROW(),2)=0</formula>
    </cfRule>
    <cfRule type="expression" dxfId="38" priority="40" stopIfTrue="1">
      <formula>MOD(ROW(),2)&lt;&gt;0</formula>
    </cfRule>
  </conditionalFormatting>
  <conditionalFormatting sqref="B6:B16">
    <cfRule type="expression" dxfId="37" priority="41" stopIfTrue="1">
      <formula>MOD(ROW(),2)=0</formula>
    </cfRule>
    <cfRule type="expression" dxfId="36" priority="42" stopIfTrue="1">
      <formula>MOD(ROW(),2)&lt;&gt;0</formula>
    </cfRule>
  </conditionalFormatting>
  <conditionalFormatting sqref="A17:A20">
    <cfRule type="expression" dxfId="35" priority="31" stopIfTrue="1">
      <formula>MOD(ROW(),2)=0</formula>
    </cfRule>
    <cfRule type="expression" dxfId="34" priority="32" stopIfTrue="1">
      <formula>MOD(ROW(),2)&lt;&gt;0</formula>
    </cfRule>
  </conditionalFormatting>
  <conditionalFormatting sqref="B17:B21">
    <cfRule type="expression" dxfId="33" priority="33" stopIfTrue="1">
      <formula>MOD(ROW(),2)=0</formula>
    </cfRule>
    <cfRule type="expression" dxfId="32" priority="34" stopIfTrue="1">
      <formula>MOD(ROW(),2)&lt;&gt;0</formula>
    </cfRule>
  </conditionalFormatting>
  <conditionalFormatting sqref="A21">
    <cfRule type="expression" dxfId="31" priority="21" stopIfTrue="1">
      <formula>MOD(ROW(),2)=0</formula>
    </cfRule>
    <cfRule type="expression" dxfId="30" priority="22" stopIfTrue="1">
      <formula>MOD(ROW(),2)&lt;&gt;0</formula>
    </cfRule>
  </conditionalFormatting>
  <conditionalFormatting sqref="E6:E16">
    <cfRule type="expression" dxfId="29" priority="15" stopIfTrue="1">
      <formula>MOD(ROW(),2)=0</formula>
    </cfRule>
    <cfRule type="expression" dxfId="28" priority="16" stopIfTrue="1">
      <formula>MOD(ROW(),2)&lt;&gt;0</formula>
    </cfRule>
  </conditionalFormatting>
  <conditionalFormatting sqref="F6:F16">
    <cfRule type="expression" dxfId="27" priority="17" stopIfTrue="1">
      <formula>MOD(ROW(),2)=0</formula>
    </cfRule>
    <cfRule type="expression" dxfId="26" priority="18" stopIfTrue="1">
      <formula>MOD(ROW(),2)&lt;&gt;0</formula>
    </cfRule>
  </conditionalFormatting>
  <conditionalFormatting sqref="E17:E20">
    <cfRule type="expression" dxfId="25" priority="11" stopIfTrue="1">
      <formula>MOD(ROW(),2)=0</formula>
    </cfRule>
    <cfRule type="expression" dxfId="24" priority="12" stopIfTrue="1">
      <formula>MOD(ROW(),2)&lt;&gt;0</formula>
    </cfRule>
  </conditionalFormatting>
  <conditionalFormatting sqref="F17:F21">
    <cfRule type="expression" dxfId="23" priority="13" stopIfTrue="1">
      <formula>MOD(ROW(),2)=0</formula>
    </cfRule>
    <cfRule type="expression" dxfId="22" priority="14" stopIfTrue="1">
      <formula>MOD(ROW(),2)&lt;&gt;0</formula>
    </cfRule>
  </conditionalFormatting>
  <conditionalFormatting sqref="E21">
    <cfRule type="expression" dxfId="21" priority="9" stopIfTrue="1">
      <formula>MOD(ROW(),2)=0</formula>
    </cfRule>
    <cfRule type="expression" dxfId="20" priority="10" stopIfTrue="1">
      <formula>MOD(ROW(),2)&lt;&gt;0</formula>
    </cfRule>
  </conditionalFormatting>
  <conditionalFormatting sqref="E26">
    <cfRule type="expression" dxfId="19" priority="3" stopIfTrue="1">
      <formula>MOD(ROW(),2)=0</formula>
    </cfRule>
    <cfRule type="expression" dxfId="18" priority="4" stopIfTrue="1">
      <formula>MOD(ROW(),2)&lt;&gt;0</formula>
    </cfRule>
  </conditionalFormatting>
  <conditionalFormatting sqref="F26:F27">
    <cfRule type="expression" dxfId="17" priority="5" stopIfTrue="1">
      <formula>MOD(ROW(),2)=0</formula>
    </cfRule>
    <cfRule type="expression" dxfId="16" priority="6" stopIfTrue="1">
      <formula>MOD(ROW(),2)&lt;&gt;0</formula>
    </cfRule>
  </conditionalFormatting>
  <conditionalFormatting sqref="E27">
    <cfRule type="expression" dxfId="15" priority="1" stopIfTrue="1">
      <formula>MOD(ROW(),2)=0</formula>
    </cfRule>
    <cfRule type="expression" dxfId="1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Sheet57"/>
  <dimension ref="A1:I67"/>
  <sheetViews>
    <sheetView showGridLines="0" zoomScale="85" zoomScaleNormal="85" workbookViewId="0">
      <selection activeCell="B22" sqref="B22"/>
    </sheetView>
  </sheetViews>
  <sheetFormatPr defaultColWidth="10" defaultRowHeight="13.2" x14ac:dyDescent="0.25"/>
  <cols>
    <col min="1" max="1" width="31.88671875" style="27" customWidth="1"/>
    <col min="2" max="2" width="27.44140625" style="27" customWidth="1"/>
    <col min="3" max="3" width="10.109375" style="27" customWidth="1"/>
    <col min="4" max="4" width="10" style="27" customWidth="1"/>
    <col min="5"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Fire_S - Added Pension &amp; CPD Factors</v>
      </c>
      <c r="B2" s="43"/>
      <c r="C2" s="43"/>
      <c r="D2" s="43"/>
      <c r="E2" s="43"/>
      <c r="F2" s="43"/>
      <c r="G2" s="43"/>
      <c r="H2" s="43"/>
      <c r="I2" s="43"/>
    </row>
    <row r="3" spans="1:9" ht="15.6" x14ac:dyDescent="0.3">
      <c r="A3" s="44" t="str">
        <f>TABLE_FACTOR_TYPE&amp;" - x-"&amp;TABLE_SERIES_NUMBER</f>
        <v>Added pension - x-702</v>
      </c>
      <c r="B3" s="43"/>
      <c r="C3" s="43"/>
      <c r="D3" s="43"/>
      <c r="E3" s="43"/>
      <c r="F3" s="43"/>
      <c r="G3" s="43"/>
      <c r="H3" s="43"/>
      <c r="I3" s="43"/>
    </row>
    <row r="4" spans="1:9" x14ac:dyDescent="0.25">
      <c r="A4" s="45"/>
    </row>
    <row r="6" spans="1:9" ht="26.4" x14ac:dyDescent="0.25">
      <c r="A6" s="77" t="s">
        <v>573</v>
      </c>
      <c r="B6" s="79" t="s">
        <v>574</v>
      </c>
    </row>
    <row r="7" spans="1:9" x14ac:dyDescent="0.25">
      <c r="A7" s="78" t="s">
        <v>575</v>
      </c>
      <c r="B7" s="80" t="s">
        <v>82</v>
      </c>
    </row>
    <row r="8" spans="1:9" x14ac:dyDescent="0.25">
      <c r="A8" s="78" t="s">
        <v>285</v>
      </c>
      <c r="B8" s="80">
        <v>2015</v>
      </c>
    </row>
    <row r="9" spans="1:9" x14ac:dyDescent="0.25">
      <c r="A9" s="78" t="s">
        <v>286</v>
      </c>
      <c r="B9" s="80" t="s">
        <v>565</v>
      </c>
    </row>
    <row r="10" spans="1:9" ht="26.4" x14ac:dyDescent="0.25">
      <c r="A10" s="78" t="s">
        <v>6</v>
      </c>
      <c r="B10" s="80" t="s">
        <v>570</v>
      </c>
    </row>
    <row r="11" spans="1:9" x14ac:dyDescent="0.25">
      <c r="A11" s="78" t="s">
        <v>287</v>
      </c>
      <c r="B11" s="80" t="s">
        <v>422</v>
      </c>
    </row>
    <row r="12" spans="1:9" ht="39.6" x14ac:dyDescent="0.25">
      <c r="A12" s="78" t="s">
        <v>288</v>
      </c>
      <c r="B12" s="80" t="s">
        <v>571</v>
      </c>
    </row>
    <row r="13" spans="1:9" hidden="1" x14ac:dyDescent="0.25">
      <c r="A13" s="78" t="s">
        <v>582</v>
      </c>
      <c r="B13" s="80">
        <v>0</v>
      </c>
    </row>
    <row r="14" spans="1:9" hidden="1" x14ac:dyDescent="0.25">
      <c r="A14" s="78" t="s">
        <v>290</v>
      </c>
      <c r="B14" s="80">
        <v>702</v>
      </c>
    </row>
    <row r="15" spans="1:9" x14ac:dyDescent="0.25">
      <c r="A15" s="78" t="s">
        <v>585</v>
      </c>
      <c r="B15" s="80" t="s">
        <v>572</v>
      </c>
    </row>
    <row r="16" spans="1:9" x14ac:dyDescent="0.25">
      <c r="A16" s="78" t="s">
        <v>292</v>
      </c>
      <c r="B16" s="80" t="s">
        <v>490</v>
      </c>
    </row>
    <row r="17" spans="1:2" ht="78.599999999999994" customHeight="1" x14ac:dyDescent="0.25">
      <c r="A17" s="84" t="s">
        <v>657</v>
      </c>
      <c r="B17" s="85" t="s">
        <v>569</v>
      </c>
    </row>
    <row r="18" spans="1:2" x14ac:dyDescent="0.25">
      <c r="A18" s="84" t="s">
        <v>589</v>
      </c>
      <c r="B18" s="86">
        <v>45196</v>
      </c>
    </row>
    <row r="19" spans="1:2" x14ac:dyDescent="0.25">
      <c r="A19" s="84" t="s">
        <v>295</v>
      </c>
      <c r="B19" s="86">
        <v>45383</v>
      </c>
    </row>
    <row r="20" spans="1:2" x14ac:dyDescent="0.25">
      <c r="A20" s="84" t="s">
        <v>297</v>
      </c>
      <c r="B20" s="85" t="s">
        <v>310</v>
      </c>
    </row>
    <row r="21" spans="1:2" x14ac:dyDescent="0.25">
      <c r="A21" s="168" t="s">
        <v>658</v>
      </c>
      <c r="B21" s="85" t="s">
        <v>309</v>
      </c>
    </row>
    <row r="23" spans="1:2" x14ac:dyDescent="0.25">
      <c r="B23" s="95" t="str">
        <f>HYPERLINK("#'Factor List'!A1","Back to Factor List")</f>
        <v>Back to Factor List</v>
      </c>
    </row>
    <row r="24" spans="1:2" x14ac:dyDescent="0.25">
      <c r="B24" s="95" t="str">
        <f>HYPERLINK("#'Assumptions'!A1","Assumptions")</f>
        <v>Assumptions</v>
      </c>
    </row>
    <row r="26" spans="1:2" ht="26.4" x14ac:dyDescent="0.25">
      <c r="A26" s="74" t="s">
        <v>571</v>
      </c>
      <c r="B26" s="74" t="s">
        <v>735</v>
      </c>
    </row>
    <row r="27" spans="1:2" x14ac:dyDescent="0.25">
      <c r="A27" s="75">
        <v>0</v>
      </c>
      <c r="B27" s="76">
        <v>1</v>
      </c>
    </row>
    <row r="28" spans="1:2" x14ac:dyDescent="0.25">
      <c r="A28" s="75">
        <v>1</v>
      </c>
      <c r="B28" s="76">
        <v>1.02</v>
      </c>
    </row>
    <row r="29" spans="1:2" x14ac:dyDescent="0.25">
      <c r="A29" s="75">
        <v>2</v>
      </c>
      <c r="B29" s="76">
        <v>1.04</v>
      </c>
    </row>
    <row r="30" spans="1:2" x14ac:dyDescent="0.25">
      <c r="A30" s="75">
        <v>3</v>
      </c>
      <c r="B30" s="76">
        <v>1.06</v>
      </c>
    </row>
    <row r="31" spans="1:2" x14ac:dyDescent="0.25">
      <c r="A31" s="75">
        <v>4</v>
      </c>
      <c r="B31" s="76">
        <v>1.08</v>
      </c>
    </row>
    <row r="32" spans="1:2" x14ac:dyDescent="0.25">
      <c r="A32" s="75">
        <v>5</v>
      </c>
      <c r="B32" s="76">
        <v>1.1000000000000001</v>
      </c>
    </row>
    <row r="33" spans="1:2" x14ac:dyDescent="0.25">
      <c r="A33" s="75">
        <v>6</v>
      </c>
      <c r="B33" s="76">
        <v>1.1299999999999999</v>
      </c>
    </row>
    <row r="34" spans="1:2" x14ac:dyDescent="0.25">
      <c r="A34" s="75">
        <v>7</v>
      </c>
      <c r="B34" s="76">
        <v>1.1499999999999999</v>
      </c>
    </row>
    <row r="35" spans="1:2" x14ac:dyDescent="0.25">
      <c r="A35" s="75">
        <v>8</v>
      </c>
      <c r="B35" s="76">
        <v>1.17</v>
      </c>
    </row>
    <row r="36" spans="1:2" x14ac:dyDescent="0.25">
      <c r="A36" s="75">
        <v>9</v>
      </c>
      <c r="B36" s="76">
        <v>1.2</v>
      </c>
    </row>
    <row r="37" spans="1:2" x14ac:dyDescent="0.25">
      <c r="A37" s="75">
        <v>10</v>
      </c>
      <c r="B37" s="76">
        <v>1.22</v>
      </c>
    </row>
    <row r="38" spans="1:2" x14ac:dyDescent="0.25">
      <c r="A38" s="75">
        <v>11</v>
      </c>
      <c r="B38" s="76">
        <v>1.24</v>
      </c>
    </row>
    <row r="39" spans="1:2" x14ac:dyDescent="0.25">
      <c r="A39" s="75">
        <v>12</v>
      </c>
      <c r="B39" s="76">
        <v>1.27</v>
      </c>
    </row>
    <row r="40" spans="1:2" x14ac:dyDescent="0.25">
      <c r="A40" s="75">
        <v>13</v>
      </c>
      <c r="B40" s="76">
        <v>1.29</v>
      </c>
    </row>
    <row r="41" spans="1:2" x14ac:dyDescent="0.25">
      <c r="A41" s="75">
        <v>14</v>
      </c>
      <c r="B41" s="76">
        <v>1.32</v>
      </c>
    </row>
    <row r="42" spans="1:2" x14ac:dyDescent="0.25">
      <c r="A42" s="75">
        <v>15</v>
      </c>
      <c r="B42" s="76">
        <v>1.35</v>
      </c>
    </row>
    <row r="43" spans="1:2" x14ac:dyDescent="0.25">
      <c r="A43" s="75">
        <v>16</v>
      </c>
      <c r="B43" s="76">
        <v>1.37</v>
      </c>
    </row>
    <row r="44" spans="1:2" x14ac:dyDescent="0.25">
      <c r="A44" s="75">
        <v>17</v>
      </c>
      <c r="B44" s="76">
        <v>1.4</v>
      </c>
    </row>
    <row r="45" spans="1:2" x14ac:dyDescent="0.25">
      <c r="A45" s="75">
        <v>18</v>
      </c>
      <c r="B45" s="76">
        <v>1.43</v>
      </c>
    </row>
    <row r="46" spans="1:2" x14ac:dyDescent="0.25">
      <c r="A46" s="75">
        <v>19</v>
      </c>
      <c r="B46" s="76">
        <v>1.46</v>
      </c>
    </row>
    <row r="47" spans="1:2" x14ac:dyDescent="0.25">
      <c r="A47" s="75">
        <v>20</v>
      </c>
      <c r="B47" s="76">
        <v>1.49</v>
      </c>
    </row>
    <row r="48" spans="1:2" x14ac:dyDescent="0.25">
      <c r="A48" s="75">
        <v>21</v>
      </c>
      <c r="B48" s="76">
        <v>1.52</v>
      </c>
    </row>
    <row r="49" spans="1:2" x14ac:dyDescent="0.25">
      <c r="A49" s="75">
        <v>22</v>
      </c>
      <c r="B49" s="76">
        <v>1.55</v>
      </c>
    </row>
    <row r="50" spans="1:2" x14ac:dyDescent="0.25">
      <c r="A50" s="75">
        <v>23</v>
      </c>
      <c r="B50" s="76">
        <v>1.58</v>
      </c>
    </row>
    <row r="51" spans="1:2" x14ac:dyDescent="0.25">
      <c r="A51" s="75">
        <v>24</v>
      </c>
      <c r="B51" s="76">
        <v>1.61</v>
      </c>
    </row>
    <row r="52" spans="1:2" x14ac:dyDescent="0.25">
      <c r="A52" s="75">
        <v>25</v>
      </c>
      <c r="B52" s="76">
        <v>1.64</v>
      </c>
    </row>
    <row r="53" spans="1:2" x14ac:dyDescent="0.25">
      <c r="A53" s="75">
        <v>26</v>
      </c>
      <c r="B53" s="76">
        <v>1.67</v>
      </c>
    </row>
    <row r="54" spans="1:2" x14ac:dyDescent="0.25">
      <c r="A54" s="75">
        <v>27</v>
      </c>
      <c r="B54" s="76">
        <v>1.71</v>
      </c>
    </row>
    <row r="55" spans="1:2" x14ac:dyDescent="0.25">
      <c r="A55" s="75">
        <v>28</v>
      </c>
      <c r="B55" s="76">
        <v>1.74</v>
      </c>
    </row>
    <row r="56" spans="1:2" x14ac:dyDescent="0.25">
      <c r="A56" s="75">
        <v>29</v>
      </c>
      <c r="B56" s="76">
        <v>1.78</v>
      </c>
    </row>
    <row r="57" spans="1:2" x14ac:dyDescent="0.25">
      <c r="A57" s="75">
        <v>30</v>
      </c>
      <c r="B57" s="76">
        <v>1.81</v>
      </c>
    </row>
    <row r="58" spans="1:2" x14ac:dyDescent="0.25">
      <c r="A58" s="75">
        <v>31</v>
      </c>
      <c r="B58" s="76">
        <v>1.85</v>
      </c>
    </row>
    <row r="59" spans="1:2" x14ac:dyDescent="0.25">
      <c r="A59" s="75">
        <v>32</v>
      </c>
      <c r="B59" s="76">
        <v>1.88</v>
      </c>
    </row>
    <row r="60" spans="1:2" x14ac:dyDescent="0.25">
      <c r="A60" s="75">
        <v>33</v>
      </c>
      <c r="B60" s="76">
        <v>1.92</v>
      </c>
    </row>
    <row r="61" spans="1:2" x14ac:dyDescent="0.25">
      <c r="A61" s="75">
        <v>34</v>
      </c>
      <c r="B61" s="76">
        <v>1.96</v>
      </c>
    </row>
    <row r="62" spans="1:2" x14ac:dyDescent="0.25">
      <c r="A62" s="75">
        <v>35</v>
      </c>
      <c r="B62" s="76">
        <v>2</v>
      </c>
    </row>
    <row r="63" spans="1:2" x14ac:dyDescent="0.25">
      <c r="A63" s="75">
        <v>36</v>
      </c>
      <c r="B63" s="76">
        <v>2.04</v>
      </c>
    </row>
    <row r="64" spans="1:2" x14ac:dyDescent="0.25">
      <c r="A64" s="75">
        <v>37</v>
      </c>
      <c r="B64" s="76">
        <v>2.08</v>
      </c>
    </row>
    <row r="65" spans="1:2" x14ac:dyDescent="0.25">
      <c r="A65" s="75">
        <v>38</v>
      </c>
      <c r="B65" s="76">
        <v>2.12</v>
      </c>
    </row>
    <row r="66" spans="1:2" x14ac:dyDescent="0.25">
      <c r="A66" s="75">
        <v>39</v>
      </c>
      <c r="B66" s="76">
        <v>2.16</v>
      </c>
    </row>
    <row r="67" spans="1:2" x14ac:dyDescent="0.25">
      <c r="A67" s="75">
        <v>40</v>
      </c>
      <c r="B67" s="76">
        <v>2.21</v>
      </c>
    </row>
  </sheetData>
  <sheetProtection algorithmName="SHA-512" hashValue="JgsZ88AqKdjqJlvW2x3zG/iaNlI77tRC9KOvXMtxAUPrzyTsrqs7m5yTRvrKR044TWFbWRLjs0UhUl+1ApJ/LQ==" saltValue="Dy8qCrAzC7u3XONqL2cRvg==" spinCount="100000" sheet="1" objects="1" scenarios="1"/>
  <conditionalFormatting sqref="A6:A16">
    <cfRule type="expression" dxfId="13" priority="15" stopIfTrue="1">
      <formula>MOD(ROW(),2)=0</formula>
    </cfRule>
    <cfRule type="expression" dxfId="12" priority="16" stopIfTrue="1">
      <formula>MOD(ROW(),2)&lt;&gt;0</formula>
    </cfRule>
  </conditionalFormatting>
  <conditionalFormatting sqref="B6:B16">
    <cfRule type="expression" dxfId="11" priority="17" stopIfTrue="1">
      <formula>MOD(ROW(),2)=0</formula>
    </cfRule>
    <cfRule type="expression" dxfId="10" priority="18" stopIfTrue="1">
      <formula>MOD(ROW(),2)&lt;&gt;0</formula>
    </cfRule>
  </conditionalFormatting>
  <conditionalFormatting sqref="A26:A67">
    <cfRule type="expression" dxfId="9" priority="11" stopIfTrue="1">
      <formula>MOD(ROW(),2)=0</formula>
    </cfRule>
    <cfRule type="expression" dxfId="8" priority="12" stopIfTrue="1">
      <formula>MOD(ROW(),2)&lt;&gt;0</formula>
    </cfRule>
  </conditionalFormatting>
  <conditionalFormatting sqref="B26:B67">
    <cfRule type="expression" dxfId="7" priority="13" stopIfTrue="1">
      <formula>MOD(ROW(),2)=0</formula>
    </cfRule>
    <cfRule type="expression" dxfId="6" priority="14" stopIfTrue="1">
      <formula>MOD(ROW(),2)&lt;&gt;0</formula>
    </cfRule>
  </conditionalFormatting>
  <conditionalFormatting sqref="A17:A20">
    <cfRule type="expression" dxfId="5" priority="7" stopIfTrue="1">
      <formula>MOD(ROW(),2)=0</formula>
    </cfRule>
    <cfRule type="expression" dxfId="4" priority="8" stopIfTrue="1">
      <formula>MOD(ROW(),2)&lt;&gt;0</formula>
    </cfRule>
  </conditionalFormatting>
  <conditionalFormatting sqref="B17:B21">
    <cfRule type="expression" dxfId="3" priority="9" stopIfTrue="1">
      <formula>MOD(ROW(),2)=0</formula>
    </cfRule>
    <cfRule type="expression" dxfId="2" priority="10" stopIfTrue="1">
      <formula>MOD(ROW(),2)&lt;&gt;0</formula>
    </cfRule>
  </conditionalFormatting>
  <conditionalFormatting sqref="A21">
    <cfRule type="expression" dxfId="1" priority="3" stopIfTrue="1">
      <formula>MOD(ROW(),2)=0</formula>
    </cfRule>
    <cfRule type="expression" dxfId="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GAD Document" ma:contentTypeID="0x010100F3DA492754083E45834DB37B66A75980002A3B63146CD44B419A2F18985232D5ED" ma:contentTypeVersion="36" ma:contentTypeDescription="Create a GAD Document" ma:contentTypeScope="" ma:versionID="bd8bbb6e5c12c25820a035077c00ccc8">
  <xsd:schema xmlns:xsd="http://www.w3.org/2001/XMLSchema" xmlns:xs="http://www.w3.org/2001/XMLSchema" xmlns:p="http://schemas.microsoft.com/office/2006/metadata/properties" xmlns:ns1="http://schemas.microsoft.com/sharepoint/v3" xmlns:ns2="f69fd3ce-e1df-49de-b78d-1d800e75d0a3" xmlns:ns3="62c7038d-3aec-4dd4-8afa-8b92667eb25d" targetNamespace="http://schemas.microsoft.com/office/2006/metadata/properties" ma:root="true" ma:fieldsID="11b17b410c06cabc78b53d3dd83bfa4a" ns1:_="" ns2:_="" ns3:_="">
    <xsd:import namespace="http://schemas.microsoft.com/sharepoint/v3"/>
    <xsd:import namespace="f69fd3ce-e1df-49de-b78d-1d800e75d0a3"/>
    <xsd:import namespace="62c7038d-3aec-4dd4-8afa-8b92667eb25d"/>
    <xsd:element name="properties">
      <xsd:complexType>
        <xsd:sequence>
          <xsd:element name="documentManagement">
            <xsd:complexType>
              <xsd:all>
                <xsd:element ref="ns1:dlc_EmailSubject" minOccurs="0"/>
                <xsd:element ref="ns1:dlc_EmailMailbox" minOccurs="0"/>
                <xsd:element ref="ns1:dlc_EmailTo" minOccurs="0"/>
                <xsd:element ref="ns1:dlc_EmailFrom" minOccurs="0"/>
                <xsd:element ref="ns1:dlc_EmailCC" minOccurs="0"/>
                <xsd:element ref="ns1:dlc_EmailBCC" minOccurs="0"/>
                <xsd:element ref="ns1:dlc_EmailSentUTC" minOccurs="0"/>
                <xsd:element ref="ns1:dlc_EmailReceivedUTC" minOccurs="0"/>
                <xsd:element ref="ns2:HMT_DocumentTypeHTField0" minOccurs="0"/>
                <xsd:element ref="ns2:HMT_Record" minOccurs="0"/>
                <xsd:element ref="ns2:HMT_GroupHTField0" minOccurs="0"/>
                <xsd:element ref="ns2:HMT_TeamHTField0" minOccurs="0"/>
                <xsd:element ref="ns2:HMT_SubTeamHTField0" minOccurs="0"/>
                <xsd:element ref="ns2:HMT_Theme" minOccurs="0"/>
                <xsd:element ref="ns2:HMT_Topic" minOccurs="0"/>
                <xsd:element ref="ns2:HMT_SubTopic" minOccurs="0"/>
                <xsd:element ref="ns2:HMT_CategoryHTField0" minOccurs="0"/>
                <xsd:element ref="ns2:HMT_ClosedOn" minOccurs="0"/>
                <xsd:element ref="ns2:HMT_DeletedOn" minOccurs="0"/>
                <xsd:element ref="ns2:HMT_ArchivedOn" minOccurs="0"/>
                <xsd:element ref="ns2:HMT_LegacyItemID" minOccurs="0"/>
                <xsd:element ref="ns2:HMT_LegacyCreatedBy" minOccurs="0"/>
                <xsd:element ref="ns2:HMT_LegacyModifiedBy" minOccurs="0"/>
                <xsd:element ref="ns2:HMT_LegacyOrigSource" minOccurs="0"/>
                <xsd:element ref="ns2:HMT_LegacyExtRef" minOccurs="0"/>
                <xsd:element ref="ns2:HMT_LegacySensitive" minOccurs="0"/>
                <xsd:element ref="ns2:HMT_LegacyRecord" minOccurs="0"/>
                <xsd:element ref="ns2:HMT_Audit" minOccurs="0"/>
                <xsd:element ref="ns2:HMT_ClosedBy" minOccurs="0"/>
                <xsd:element ref="ns2:HMT_ArchivedBy" minOccurs="0"/>
                <xsd:element ref="ns2:HMT_ClosedArchive" minOccurs="0"/>
                <xsd:element ref="ns2:HMT_ClosedOnOrig" minOccurs="0"/>
                <xsd:element ref="ns2:HMT_ClosedbyOrig" minOccurs="0"/>
                <xsd:element ref="ns2:_dlc_DocIdUrl" minOccurs="0"/>
                <xsd:element ref="ns2:TaxCatchAllLabel" minOccurs="0"/>
                <xsd:element ref="ns2:TaxCatchAll" minOccurs="0"/>
                <xsd:element ref="ns2:b9c42a306c8b47fcbaf8a41a71352f3a" minOccurs="0"/>
                <xsd:element ref="ns2:_dlc_DocId" minOccurs="0"/>
                <xsd:element ref="ns2:_dlc_DocIdPersistId" minOccurs="0"/>
                <xsd:element ref="ns3:MediaServiceMetadata" minOccurs="0"/>
                <xsd:element ref="ns3:MediaServiceFastMetadata" minOccurs="0"/>
                <xsd:element ref="ns3:MediaServiceObjectDetectorVersions" minOccurs="0"/>
                <xsd:element ref="ns3:Client" minOccurs="0"/>
                <xsd:element ref="ns3:Signatory" minOccurs="0"/>
                <xsd:element ref="ns3:Peer_x0020_Reviewer" minOccurs="0"/>
                <xsd:element ref="ns3:Project_x0020_Sub_x002d_Type" minOccurs="0"/>
                <xsd:element ref="ns3:Optional_x0020_Information" minOccurs="0"/>
                <xsd:element ref="ns3:Sign_x002d_Off_x0020_Date" minOccurs="0"/>
                <xsd:element ref="ns3:MediaServiceSearchProperties" minOccurs="0"/>
                <xsd:element ref="ns2:SharedWithUsers" minOccurs="0"/>
                <xsd:element ref="ns2:SharedWithDetails" minOccurs="0"/>
                <xsd:element ref="ns3:lcf76f155ced4ddcb4097134ff3c332f" minOccurs="0"/>
                <xsd:element ref="ns3:MediaServiceDateTaken" minOccurs="0"/>
                <xsd:element ref="ns3:MediaServiceGenerationTime" minOccurs="0"/>
                <xsd:element ref="ns3:MediaServiceEventHashCode"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lc_EmailSubject" ma:index="0" nillable="true" ma:displayName="Subject" ma:internalName="dlc_EmailSubject">
      <xsd:simpleType>
        <xsd:restriction base="dms:Text">
          <xsd:maxLength value="255"/>
        </xsd:restriction>
      </xsd:simpleType>
    </xsd:element>
    <xsd:element name="dlc_EmailMailbox" ma:index="1" nillable="true" ma:displayName="Submitter" ma:internalName="dlc_EmailMailbox">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lc_EmailTo" ma:index="2" nillable="true" ma:displayName="To" ma:internalName="dlc_EmailTo">
      <xsd:simpleType>
        <xsd:restriction base="dms:Text">
          <xsd:maxLength value="255"/>
        </xsd:restriction>
      </xsd:simpleType>
    </xsd:element>
    <xsd:element name="dlc_EmailFrom" ma:index="3" nillable="true" ma:displayName="From" ma:internalName="dlc_EmailFrom">
      <xsd:simpleType>
        <xsd:restriction base="dms:Text">
          <xsd:maxLength value="255"/>
        </xsd:restriction>
      </xsd:simpleType>
    </xsd:element>
    <xsd:element name="dlc_EmailCC" ma:index="4" nillable="true" ma:displayName="CC" ma:internalName="dlc_EmailCC">
      <xsd:simpleType>
        <xsd:restriction base="dms:Note">
          <xsd:maxLength value="1024"/>
        </xsd:restriction>
      </xsd:simpleType>
    </xsd:element>
    <xsd:element name="dlc_EmailBCC" ma:index="5" nillable="true" ma:displayName="BCC" ma:internalName="dlc_EmailBCC">
      <xsd:simpleType>
        <xsd:restriction base="dms:Note">
          <xsd:maxLength value="1024"/>
        </xsd:restriction>
      </xsd:simpleType>
    </xsd:element>
    <xsd:element name="dlc_EmailSentUTC" ma:index="6" nillable="true" ma:displayName="Date Sent" ma:internalName="dlc_EmailSentUTC">
      <xsd:simpleType>
        <xsd:restriction base="dms:DateTime"/>
      </xsd:simpleType>
    </xsd:element>
    <xsd:element name="dlc_EmailReceivedUTC" ma:index="7" nillable="true" ma:displayName="Date Received" ma:internalName="dlc_EmailReceivedUTC">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69fd3ce-e1df-49de-b78d-1d800e75d0a3" elementFormDefault="qualified">
    <xsd:import namespace="http://schemas.microsoft.com/office/2006/documentManagement/types"/>
    <xsd:import namespace="http://schemas.microsoft.com/office/infopath/2007/PartnerControls"/>
    <xsd:element name="HMT_DocumentTypeHTField0" ma:index="9" nillable="true" ma:taxonomy="true" ma:internalName="HMT_DocumentTypeHTField0" ma:taxonomyFieldName="HMT_DocumentType" ma:displayName="Document Type" ma:default="1;#Other|150be646-4ed5-450e-b2aa-5a7d8e5fc7d1" ma:fieldId="{64e205a0-0872-4e26-9aef-64ca7bdb5848}" ma:sspId="9002b6cd-6bc3-456d-8dd0-19fe32dddaf9" ma:termSetId="c36ff786-df0b-46ec-ab35-f424d135f718" ma:anchorId="a9dfee8d-3d21-4231-9459-ba63bfdee388" ma:open="false" ma:isKeyword="false">
      <xsd:complexType>
        <xsd:sequence>
          <xsd:element ref="pc:Terms" minOccurs="0" maxOccurs="1"/>
        </xsd:sequence>
      </xsd:complexType>
    </xsd:element>
    <xsd:element name="HMT_Record" ma:index="10" nillable="true" ma:displayName="Record" ma:description="Is this document a record?" ma:hidden="true" ma:internalName="HMT_Record" ma:readOnly="true">
      <xsd:simpleType>
        <xsd:restriction base="dms:Boolean"/>
      </xsd:simpleType>
    </xsd:element>
    <xsd:element name="HMT_GroupHTField0" ma:index="12" nillable="true" ma:taxonomy="true" ma:internalName="HMT_GroupHTField0" ma:taxonomyFieldName="HMT_Group" ma:displayName="Organisation unit" ma:readOnly="true" ma:default="" ma:fieldId="{0727aac2-e220-4289-aa2b-5b6dcdadae03}"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TeamHTField0" ma:index="14" nillable="true" ma:taxonomy="true" ma:internalName="HMT_TeamHTField0" ma:taxonomyFieldName="HMT_Team" ma:displayName="Team" ma:readOnly="true" ma:default="" ma:fieldId="{2eefa5c6-211a-4a5e-9a50-7e1c1c1599ef}"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SubTeamHTField0" ma:index="16" nillable="true" ma:taxonomy="true" ma:internalName="HMT_SubTeamHTField0" ma:taxonomyFieldName="HMT_SubTeam" ma:displayName="Sub Team" ma:readOnly="true" ma:default="" ma:fieldId="{1b8bc039-1a2e-4089-a24d-47de9e4a6672}"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Theme" ma:index="17" nillable="true" ma:displayName="Library" ma:description="Document library theme" ma:hidden="true" ma:internalName="HMT_Theme" ma:readOnly="true">
      <xsd:simpleType>
        <xsd:restriction base="dms:Text"/>
      </xsd:simpleType>
    </xsd:element>
    <xsd:element name="HMT_Topic" ma:index="18" nillable="true" ma:displayName="Topic" ma:description="Topic" ma:hidden="true" ma:internalName="HMT_Topic" ma:readOnly="true">
      <xsd:simpleType>
        <xsd:restriction base="dms:Text"/>
      </xsd:simpleType>
    </xsd:element>
    <xsd:element name="HMT_SubTopic" ma:index="19" nillable="true" ma:displayName="Sub Topic" ma:description="Sub topic" ma:hidden="true" ma:internalName="HMT_SubTopic" ma:readOnly="true">
      <xsd:simpleType>
        <xsd:restriction base="dms:Text"/>
      </xsd:simpleType>
    </xsd:element>
    <xsd:element name="HMT_CategoryHTField0" ma:index="21" nillable="true" ma:taxonomy="true" ma:internalName="HMT_CategoryHTField0" ma:taxonomyFieldName="HMT_Category" ma:displayName="Category" ma:readOnly="true" ma:default="" ma:fieldId="{03bf77b0-a02d-47ea-8bec-4fb357d1f3ee}" ma:sspId="9002b6cd-6bc3-456d-8dd0-19fe32dddaf9" ma:termSetId="c36ff786-df0b-46ec-ab35-f424d135f718" ma:anchorId="00000000-0000-0000-0000-000000000000" ma:open="false" ma:isKeyword="false">
      <xsd:complexType>
        <xsd:sequence>
          <xsd:element ref="pc:Terms" minOccurs="0" maxOccurs="1"/>
        </xsd:sequence>
      </xsd:complexType>
    </xsd:element>
    <xsd:element name="HMT_ClosedOn" ma:index="23" nillable="true" ma:displayName="Closed On" ma:description="The date this item was closed on" ma:format="DateTime" ma:hidden="true" ma:internalName="HMT_ClosedOn" ma:readOnly="true">
      <xsd:simpleType>
        <xsd:restriction base="dms:DateTime"/>
      </xsd:simpleType>
    </xsd:element>
    <xsd:element name="HMT_DeletedOn" ma:index="24" nillable="true" ma:displayName="Deleted On" ma:description="The date this item was deleted on" ma:format="DateTime" ma:hidden="true" ma:internalName="HMT_DeletedOn" ma:readOnly="true">
      <xsd:simpleType>
        <xsd:restriction base="dms:DateTime"/>
      </xsd:simpleType>
    </xsd:element>
    <xsd:element name="HMT_ArchivedOn" ma:index="25" nillable="true" ma:displayName="Archived On" ma:description="The date this item was archived on" ma:format="DateTime" ma:hidden="true" ma:internalName="HMT_ArchivedOn" ma:readOnly="true">
      <xsd:simpleType>
        <xsd:restriction base="dms:DateTime"/>
      </xsd:simpleType>
    </xsd:element>
    <xsd:element name="HMT_LegacyItemID" ma:index="26" nillable="true" ma:displayName="Legacy Item ID" ma:hidden="true" ma:internalName="HMT_LegacyItemID" ma:readOnly="true">
      <xsd:simpleType>
        <xsd:restriction base="dms:Text"/>
      </xsd:simpleType>
    </xsd:element>
    <xsd:element name="HMT_LegacyCreatedBy" ma:index="27" nillable="true" ma:displayName="Legacy Created By" ma:hidden="true" ma:internalName="HMT_LegacyCreatedBy" ma:readOnly="true">
      <xsd:simpleType>
        <xsd:restriction base="dms:Text"/>
      </xsd:simpleType>
    </xsd:element>
    <xsd:element name="HMT_LegacyModifiedBy" ma:index="28" nillable="true" ma:displayName="Legacy Modified By" ma:hidden="true" ma:internalName="HMT_LegacyModifiedBy" ma:readOnly="true">
      <xsd:simpleType>
        <xsd:restriction base="dms:Text"/>
      </xsd:simpleType>
    </xsd:element>
    <xsd:element name="HMT_LegacyOrigSource" ma:index="29" nillable="true" ma:displayName="Original Source" ma:hidden="true" ma:internalName="HMT_LegacyOrigSource" ma:readOnly="true">
      <xsd:simpleType>
        <xsd:restriction base="dms:Text"/>
      </xsd:simpleType>
    </xsd:element>
    <xsd:element name="HMT_LegacyExtRef" ma:index="30" nillable="true" ma:displayName="External Reference" ma:hidden="true" ma:internalName="HMT_LegacyExtRef" ma:readOnly="true">
      <xsd:simpleType>
        <xsd:restriction base="dms:Text"/>
      </xsd:simpleType>
    </xsd:element>
    <xsd:element name="HMT_LegacySensitive" ma:index="31" nillable="true" ma:displayName="Sensitive Item" ma:default="0" ma:hidden="true" ma:internalName="HMT_LegacySensitive" ma:readOnly="true">
      <xsd:simpleType>
        <xsd:restriction base="dms:Boolean"/>
      </xsd:simpleType>
    </xsd:element>
    <xsd:element name="HMT_LegacyRecord" ma:index="32" nillable="true" ma:displayName="Legacy Record" ma:default="0" ma:hidden="true" ma:internalName="HMT_LegacyRecord" ma:readOnly="true">
      <xsd:simpleType>
        <xsd:restriction base="dms:Boolean"/>
      </xsd:simpleType>
    </xsd:element>
    <xsd:element name="HMT_Audit" ma:index="33" nillable="true" ma:displayName="Audit Log" ma:description="Audit Log" ma:internalName="HMT_Audit" ma:readOnly="true">
      <xsd:simpleType>
        <xsd:restriction base="dms:Note">
          <xsd:maxLength value="255"/>
        </xsd:restriction>
      </xsd:simpleType>
    </xsd:element>
    <xsd:element name="HMT_ClosedBy" ma:index="34" nillable="true" ma:displayName="Closed By" ma:description="Who closed this item" ma:hidden="true" ma:list="UserInfo" ma:internalName="HMT_Clos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ArchivedBy" ma:index="35" nillable="true" ma:displayName="Archived By" ma:description="Who archived this item" ma:hidden="true" ma:list="UserInfo" ma:internalName="HMT_Archi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ClosedArchive" ma:index="36" nillable="true" ma:displayName="Closed Archive" ma:default="0" ma:description="Item sent to closed archive" ma:hidden="true" ma:internalName="HMT_ClosedArchive" ma:readOnly="true">
      <xsd:simpleType>
        <xsd:restriction base="dms:Boolean"/>
      </xsd:simpleType>
    </xsd:element>
    <xsd:element name="HMT_ClosedOnOrig" ma:index="37" nillable="true" ma:displayName="Original Closed On" ma:description="The date this item was originally closed on" ma:format="DateTime" ma:hidden="true" ma:internalName="HMT_ClosedOnOrig" ma:readOnly="true">
      <xsd:simpleType>
        <xsd:restriction base="dms:DateTime"/>
      </xsd:simpleType>
    </xsd:element>
    <xsd:element name="HMT_ClosedbyOrig" ma:index="38" nillable="true" ma:displayName="Original Closed By" ma:description="Who originally closed this item" ma:hidden="true" ma:list="UserInfo" ma:internalName="HMT_ClosedbyOrig">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Url" ma:index="4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Label" ma:index="47" nillable="true" ma:displayName="Taxonomy Catch All Column1" ma:hidden="true" ma:list="{4d523792-ad08-4863-8ea8-0b87e9b5a2ca}" ma:internalName="TaxCatchAllLabel" ma:readOnly="true" ma:showField="CatchAllDataLabel" ma:web="f69fd3ce-e1df-49de-b78d-1d800e75d0a3">
      <xsd:complexType>
        <xsd:complexContent>
          <xsd:extension base="dms:MultiChoiceLookup">
            <xsd:sequence>
              <xsd:element name="Value" type="dms:Lookup" maxOccurs="unbounded" minOccurs="0" nillable="true"/>
            </xsd:sequence>
          </xsd:extension>
        </xsd:complexContent>
      </xsd:complexType>
    </xsd:element>
    <xsd:element name="TaxCatchAll" ma:index="48" nillable="true" ma:displayName="Taxonomy Catch All Column" ma:hidden="true" ma:list="{4d523792-ad08-4863-8ea8-0b87e9b5a2ca}" ma:internalName="TaxCatchAll" ma:showField="CatchAllData" ma:web="f69fd3ce-e1df-49de-b78d-1d800e75d0a3">
      <xsd:complexType>
        <xsd:complexContent>
          <xsd:extension base="dms:MultiChoiceLookup">
            <xsd:sequence>
              <xsd:element name="Value" type="dms:Lookup" maxOccurs="unbounded" minOccurs="0" nillable="true"/>
            </xsd:sequence>
          </xsd:extension>
        </xsd:complexContent>
      </xsd:complexType>
    </xsd:element>
    <xsd:element name="b9c42a306c8b47fcbaf8a41a71352f3a" ma:index="49" nillable="true" ma:taxonomy="true" ma:internalName="b9c42a306c8b47fcbaf8a41a71352f3a" ma:taxonomyFieldName="HMT_Classification" ma:displayName="Classification" ma:readOnly="true" ma:default="" ma:fieldId="{b9c42a30-6c8b-47fc-baf8-a41a71352f3a}" ma:sspId="9002b6cd-6bc3-456d-8dd0-19fe32dddaf9" ma:termSetId="e667a8b6-8305-4bdd-87c6-980707ac166d" ma:anchorId="00000000-0000-0000-0000-000000000000" ma:open="false" ma:isKeyword="false">
      <xsd:complexType>
        <xsd:sequence>
          <xsd:element ref="pc:Terms" minOccurs="0" maxOccurs="1"/>
        </xsd:sequence>
      </xsd:complexType>
    </xsd:element>
    <xsd:element name="_dlc_DocId" ma:index="50" nillable="true" ma:displayName="Document ID Value" ma:description="The value of the document ID assigned to this item." ma:indexed="true" ma:internalName="_dlc_DocId" ma:readOnly="true">
      <xsd:simpleType>
        <xsd:restriction base="dms:Text"/>
      </xsd:simpleType>
    </xsd:element>
    <xsd:element name="_dlc_DocIdPersistId" ma:index="51" nillable="true" ma:displayName="Persist ID" ma:description="Keep ID on add." ma:hidden="true" ma:internalName="_dlc_DocIdPersistId" ma:readOnly="true">
      <xsd:simpleType>
        <xsd:restriction base="dms:Boolean"/>
      </xsd:simpleType>
    </xsd:element>
    <xsd:element name="SharedWithUsers" ma:index="6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2c7038d-3aec-4dd4-8afa-8b92667eb25d" elementFormDefault="qualified">
    <xsd:import namespace="http://schemas.microsoft.com/office/2006/documentManagement/types"/>
    <xsd:import namespace="http://schemas.microsoft.com/office/infopath/2007/PartnerControls"/>
    <xsd:element name="MediaServiceMetadata" ma:index="54" nillable="true" ma:displayName="MediaServiceMetadata" ma:hidden="true" ma:internalName="MediaServiceMetadata" ma:readOnly="true">
      <xsd:simpleType>
        <xsd:restriction base="dms:Note"/>
      </xsd:simpleType>
    </xsd:element>
    <xsd:element name="MediaServiceFastMetadata" ma:index="55" nillable="true" ma:displayName="MediaServiceFastMetadata" ma:hidden="true" ma:internalName="MediaServiceFastMetadata" ma:readOnly="true">
      <xsd:simpleType>
        <xsd:restriction base="dms:Note"/>
      </xsd:simpleType>
    </xsd:element>
    <xsd:element name="MediaServiceObjectDetectorVersions" ma:index="56" nillable="true" ma:displayName="MediaServiceObjectDetectorVersions" ma:hidden="true" ma:indexed="true" ma:internalName="MediaServiceObjectDetectorVersions" ma:readOnly="true">
      <xsd:simpleType>
        <xsd:restriction base="dms:Text"/>
      </xsd:simpleType>
    </xsd:element>
    <xsd:element name="Client" ma:index="57" nillable="true" ma:displayName="Client" ma:format="Dropdown" ma:internalName="Client">
      <xsd:complexType>
        <xsd:complexContent>
          <xsd:extension base="dms:MultiChoiceFillIn">
            <xsd:sequence>
              <xsd:element name="Value" maxOccurs="unbounded" minOccurs="0" nillable="true">
                <xsd:simpleType>
                  <xsd:union memberTypes="dms:Text">
                    <xsd:simpleType>
                      <xsd:restriction base="dms:Choice">
                        <xsd:enumeration value="NHS EW"/>
                        <xsd:enumeration value="NHS S"/>
                        <xsd:enumeration value="NHS NI"/>
                        <xsd:enumeration value="TPS EW"/>
                        <xsd:enumeration value="TPS S"/>
                        <xsd:enumeration value="TPS NI"/>
                        <xsd:enumeration value="LGPS EW"/>
                        <xsd:enumeration value="LGPS S"/>
                        <xsd:enumeration value="LGPS NI"/>
                        <xsd:enumeration value="Fire E"/>
                        <xsd:enumeration value="Fire W"/>
                        <xsd:enumeration value="Fire S"/>
                        <xsd:enumeration value="Fire NI"/>
                        <xsd:enumeration value="Central"/>
                        <xsd:enumeration value="AFPS"/>
                        <xsd:enumeration value="CS GB"/>
                        <xsd:enumeration value="CS NI"/>
                        <xsd:enumeration value="Pol_EW"/>
                        <xsd:enumeration value="Pol S"/>
                        <xsd:enumeration value="Pol NI"/>
                      </xsd:restriction>
                    </xsd:simpleType>
                  </xsd:union>
                </xsd:simpleType>
              </xsd:element>
            </xsd:sequence>
          </xsd:extension>
        </xsd:complexContent>
      </xsd:complexType>
    </xsd:element>
    <xsd:element name="Signatory" ma:index="58" nillable="true" ma:displayName="Signatory" ma:list="UserInfo" ma:SharePointGroup="5" ma:internalName="Signator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eer_x0020_Reviewer" ma:index="59" nillable="true" ma:displayName="Peer Reviewer" ma:list="UserInfo" ma:SharePointGroup="5" ma:internalName="Peer_x0020_Review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_x0020_Sub_x002d_Type" ma:index="60" nillable="true" ma:displayName="Project Sub-Type" ma:internalName="Project_x0020_Sub_x002d_Type">
      <xsd:simpleType>
        <xsd:restriction base="dms:Text">
          <xsd:maxLength value="255"/>
        </xsd:restriction>
      </xsd:simpleType>
    </xsd:element>
    <xsd:element name="Optional_x0020_Information" ma:index="61" nillable="true" ma:displayName="Optional Information" ma:internalName="Optional_x0020_Information">
      <xsd:simpleType>
        <xsd:restriction base="dms:Text">
          <xsd:maxLength value="255"/>
        </xsd:restriction>
      </xsd:simpleType>
    </xsd:element>
    <xsd:element name="Sign_x002d_Off_x0020_Date" ma:index="62" nillable="true" ma:displayName="Sign-Off Date" ma:format="DateOnly" ma:internalName="Sign_x002d_Off_x0020_Date">
      <xsd:simpleType>
        <xsd:restriction base="dms:DateTime"/>
      </xsd:simpleType>
    </xsd:element>
    <xsd:element name="MediaServiceSearchProperties" ma:index="64" nillable="true" ma:displayName="MediaServiceSearchProperties" ma:hidden="true" ma:internalName="MediaServiceSearchProperties" ma:readOnly="true">
      <xsd:simpleType>
        <xsd:restriction base="dms:Note"/>
      </xsd:simpleType>
    </xsd:element>
    <xsd:element name="lcf76f155ced4ddcb4097134ff3c332f" ma:index="69" nillable="true" ma:taxonomy="true" ma:internalName="lcf76f155ced4ddcb4097134ff3c332f" ma:taxonomyFieldName="MediaServiceImageTags" ma:displayName="Image Tags" ma:readOnly="false" ma:fieldId="{5cf76f15-5ced-4ddc-b409-7134ff3c332f}" ma:taxonomyMulti="true" ma:sspId="9002b6cd-6bc3-456d-8dd0-19fe32dddaf9" ma:termSetId="09814cd3-568e-fe90-9814-8d621ff8fb84" ma:anchorId="fba54fb3-c3e1-fe81-a776-ca4b69148c4d" ma:open="true" ma:isKeyword="false">
      <xsd:complexType>
        <xsd:sequence>
          <xsd:element ref="pc:Terms" minOccurs="0" maxOccurs="1"/>
        </xsd:sequence>
      </xsd:complexType>
    </xsd:element>
    <xsd:element name="MediaServiceDateTaken" ma:index="70" nillable="true" ma:displayName="MediaServiceDateTaken" ma:hidden="true" ma:indexed="true" ma:internalName="MediaServiceDateTaken" ma:readOnly="true">
      <xsd:simpleType>
        <xsd:restriction base="dms:Text"/>
      </xsd:simpleType>
    </xsd:element>
    <xsd:element name="MediaServiceGenerationTime" ma:index="71" nillable="true" ma:displayName="MediaServiceGenerationTime" ma:hidden="true" ma:internalName="MediaServiceGenerationTime" ma:readOnly="true">
      <xsd:simpleType>
        <xsd:restriction base="dms:Text"/>
      </xsd:simpleType>
    </xsd:element>
    <xsd:element name="MediaServiceEventHashCode" ma:index="72" nillable="true" ma:displayName="MediaServiceEventHashCode" ma:hidden="true" ma:internalName="MediaServiceEventHashCode" ma:readOnly="true">
      <xsd:simpleType>
        <xsd:restriction base="dms:Text"/>
      </xsd:simpleType>
    </xsd:element>
    <xsd:element name="MediaServiceOCR" ma:index="73" nillable="true" ma:displayName="Extracted Text" ma:internalName="MediaServiceOCR" ma:readOnly="true">
      <xsd:simpleType>
        <xsd:restriction base="dms:Note">
          <xsd:maxLength value="255"/>
        </xsd:restriction>
      </xsd:simpleType>
    </xsd:element>
    <xsd:element name="MediaLengthInSeconds" ma:index="7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lc_EmailBCC xmlns="http://schemas.microsoft.com/sharepoint/v3" xsi:nil="true"/>
    <Project_x0020_Sub_x002d_Type xmlns="62c7038d-3aec-4dd4-8afa-8b92667eb25d" xsi:nil="true"/>
    <TaxCatchAll xmlns="f69fd3ce-e1df-49de-b78d-1d800e75d0a3">
      <Value>1</Value>
    </TaxCatchAll>
    <Client xmlns="62c7038d-3aec-4dd4-8afa-8b92667eb25d" xsi:nil="true"/>
    <HMT_DocumentTypeHTField0 xmlns="f69fd3ce-e1df-49de-b78d-1d800e75d0a3">
      <Terms xmlns="http://schemas.microsoft.com/office/infopath/2007/PartnerControls">
        <TermInfo xmlns="http://schemas.microsoft.com/office/infopath/2007/PartnerControls">
          <TermName xmlns="http://schemas.microsoft.com/office/infopath/2007/PartnerControls">Other</TermName>
          <TermId xmlns="http://schemas.microsoft.com/office/infopath/2007/PartnerControls">150be646-4ed5-450e-b2aa-5a7d8e5fc7d1</TermId>
        </TermInfo>
      </Terms>
    </HMT_DocumentTypeHTField0>
    <dlc_EmailReceivedUTC xmlns="http://schemas.microsoft.com/sharepoint/v3" xsi:nil="true"/>
    <Sign_x002d_Off_x0020_Date xmlns="62c7038d-3aec-4dd4-8afa-8b92667eb25d" xsi:nil="true"/>
    <dlc_EmailSentUTC xmlns="http://schemas.microsoft.com/sharepoint/v3" xsi:nil="true"/>
    <Signatory xmlns="62c7038d-3aec-4dd4-8afa-8b92667eb25d">
      <UserInfo>
        <DisplayName/>
        <AccountId xsi:nil="true"/>
        <AccountType/>
      </UserInfo>
    </Signatory>
    <Peer_x0020_Reviewer xmlns="62c7038d-3aec-4dd4-8afa-8b92667eb25d">
      <UserInfo>
        <DisplayName/>
        <AccountId xsi:nil="true"/>
        <AccountType/>
      </UserInfo>
    </Peer_x0020_Reviewer>
    <dlc_EmailSubject xmlns="http://schemas.microsoft.com/sharepoint/v3" xsi:nil="true"/>
    <dlc_EmailTo xmlns="http://schemas.microsoft.com/sharepoint/v3" xsi:nil="true"/>
    <dlc_EmailFrom xmlns="http://schemas.microsoft.com/sharepoint/v3" xsi:nil="true"/>
    <dlc_EmailCC xmlns="http://schemas.microsoft.com/sharepoint/v3" xsi:nil="true"/>
    <lcf76f155ced4ddcb4097134ff3c332f xmlns="62c7038d-3aec-4dd4-8afa-8b92667eb25d">
      <Terms xmlns="http://schemas.microsoft.com/office/infopath/2007/PartnerControls"/>
    </lcf76f155ced4ddcb4097134ff3c332f>
    <dlc_EmailMailbox xmlns="http://schemas.microsoft.com/sharepoint/v3">
      <UserInfo>
        <DisplayName/>
        <AccountId xsi:nil="true"/>
        <AccountType/>
      </UserInfo>
    </dlc_EmailMailbox>
    <HMT_ClosedbyOrig xmlns="f69fd3ce-e1df-49de-b78d-1d800e75d0a3">
      <UserInfo>
        <DisplayName/>
        <AccountId xsi:nil="true"/>
        <AccountType/>
      </UserInfo>
    </HMT_ClosedbyOrig>
    <Optional_x0020_Information xmlns="62c7038d-3aec-4dd4-8afa-8b92667eb25d" xsi:nil="true"/>
    <_dlc_DocId xmlns="f69fd3ce-e1df-49de-b78d-1d800e75d0a3">GADWRKGRPACTUA-1580777631-52020</_dlc_DocId>
    <HMT_LegacySensitive xmlns="f69fd3ce-e1df-49de-b78d-1d800e75d0a3">false</HMT_LegacySensitive>
    <_dlc_DocIdUrl xmlns="f69fd3ce-e1df-49de-b78d-1d800e75d0a3">
      <Url>https://tris42.sharepoint.com/sites/gad_wrkgrp_actuarial/_layouts/15/DocIdRedir.aspx?ID=GADWRKGRPACTUA-1580777631-52020</Url>
      <Description>GADWRKGRPACTUA-1580777631-52020</Description>
    </_dlc_DocIdUrl>
    <HMT_ClosedArchive xmlns="f69fd3ce-e1df-49de-b78d-1d800e75d0a3">false</HMT_ClosedArchive>
    <HMT_LegacyRecord xmlns="f69fd3ce-e1df-49de-b78d-1d800e75d0a3">false</HMT_LegacyRecord>
    <HMT_SubTeamHTField0 xmlns="f69fd3ce-e1df-49de-b78d-1d800e75d0a3">
      <Terms xmlns="http://schemas.microsoft.com/office/infopath/2007/PartnerControls"/>
    </HMT_SubTeamHTField0>
    <HMT_TeamHTField0 xmlns="f69fd3ce-e1df-49de-b78d-1d800e75d0a3">
      <Terms xmlns="http://schemas.microsoft.com/office/infopath/2007/PartnerControls"/>
    </HMT_TeamHTField0>
    <HMT_CategoryHTField0 xmlns="f69fd3ce-e1df-49de-b78d-1d800e75d0a3">
      <Terms xmlns="http://schemas.microsoft.com/office/infopath/2007/PartnerControls"/>
    </HMT_CategoryHTField0>
    <b9c42a306c8b47fcbaf8a41a71352f3a xmlns="f69fd3ce-e1df-49de-b78d-1d800e75d0a3">
      <Terms xmlns="http://schemas.microsoft.com/office/infopath/2007/PartnerControls"/>
    </b9c42a306c8b47fcbaf8a41a71352f3a>
    <HMT_GroupHTField0 xmlns="f69fd3ce-e1df-49de-b78d-1d800e75d0a3">
      <Terms xmlns="http://schemas.microsoft.com/office/infopath/2007/PartnerControls"/>
    </HMT_GroupHTField0>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83CBFA-133E-4CAA-8B85-47512A65308C}">
  <ds:schemaRefs>
    <ds:schemaRef ds:uri="http://schemas.microsoft.com/sharepoint/events"/>
  </ds:schemaRefs>
</ds:datastoreItem>
</file>

<file path=customXml/itemProps2.xml><?xml version="1.0" encoding="utf-8"?>
<ds:datastoreItem xmlns:ds="http://schemas.openxmlformats.org/officeDocument/2006/customXml" ds:itemID="{A22F8EA5-02A5-4B92-AF5C-C0188A16C2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69fd3ce-e1df-49de-b78d-1d800e75d0a3"/>
    <ds:schemaRef ds:uri="62c7038d-3aec-4dd4-8afa-8b92667eb2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A819163-3709-46D5-83E6-E24AD38F78BB}">
  <ds:schemaRefs>
    <ds:schemaRef ds:uri="62c7038d-3aec-4dd4-8afa-8b92667eb25d"/>
    <ds:schemaRef ds:uri="http://schemas.microsoft.com/office/2006/metadata/properties"/>
    <ds:schemaRef ds:uri="http://schemas.microsoft.com/sharepoint/v3"/>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http://purl.org/dc/dcmitype/"/>
    <ds:schemaRef ds:uri="f69fd3ce-e1df-49de-b78d-1d800e75d0a3"/>
    <ds:schemaRef ds:uri="http://www.w3.org/XML/1998/namespace"/>
    <ds:schemaRef ds:uri="http://purl.org/dc/elements/1.1/"/>
  </ds:schemaRefs>
</ds:datastoreItem>
</file>

<file path=customXml/itemProps4.xml><?xml version="1.0" encoding="utf-8"?>
<ds:datastoreItem xmlns:ds="http://schemas.openxmlformats.org/officeDocument/2006/customXml" ds:itemID="{526F4A71-1162-4233-89B4-26D46B3466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93</vt:i4>
      </vt:variant>
      <vt:variant>
        <vt:lpstr>Named Ranges</vt:lpstr>
      </vt:variant>
      <vt:variant>
        <vt:i4>2828</vt:i4>
      </vt:variant>
    </vt:vector>
  </HeadingPairs>
  <TitlesOfParts>
    <vt:vector size="2921" baseType="lpstr">
      <vt:lpstr>Cover</vt:lpstr>
      <vt:lpstr>Purpose of spreadsheet</vt:lpstr>
      <vt:lpstr>Version Control</vt:lpstr>
      <vt:lpstr>Summary - Fire_S</vt:lpstr>
      <vt:lpstr>AnnGenHiddenLists</vt:lpstr>
      <vt:lpstr>Factor List</vt:lpstr>
      <vt:lpstr>x-Series Number</vt:lpstr>
      <vt:lpstr>Assumptions</vt:lpstr>
      <vt:lpstr>x-201</vt:lpstr>
      <vt:lpstr>x-202</vt:lpstr>
      <vt:lpstr>x-203</vt:lpstr>
      <vt:lpstr>x-204</vt:lpstr>
      <vt:lpstr>x-205</vt:lpstr>
      <vt:lpstr>x-206</vt:lpstr>
      <vt:lpstr>x-207</vt:lpstr>
      <vt:lpstr>x-208</vt:lpstr>
      <vt:lpstr>x-209</vt:lpstr>
      <vt:lpstr>x-210</vt:lpstr>
      <vt:lpstr>x-211</vt:lpstr>
      <vt:lpstr>x-212</vt:lpstr>
      <vt:lpstr>x-213</vt:lpstr>
      <vt:lpstr>x-214</vt:lpstr>
      <vt:lpstr>x-215</vt:lpstr>
      <vt:lpstr>x-220</vt:lpstr>
      <vt:lpstr>x-221</vt:lpstr>
      <vt:lpstr>x-301</vt:lpstr>
      <vt:lpstr>x-302</vt:lpstr>
      <vt:lpstr>x-303</vt:lpstr>
      <vt:lpstr>x-304</vt:lpstr>
      <vt:lpstr>x-305</vt:lpstr>
      <vt:lpstr>x-306</vt:lpstr>
      <vt:lpstr>x-307</vt:lpstr>
      <vt:lpstr>x-308</vt:lpstr>
      <vt:lpstr>x-309</vt:lpstr>
      <vt:lpstr>x-310</vt:lpstr>
      <vt:lpstr>x-311</vt:lpstr>
      <vt:lpstr>x-312</vt:lpstr>
      <vt:lpstr>x-313</vt:lpstr>
      <vt:lpstr>x-314</vt:lpstr>
      <vt:lpstr>x-315</vt:lpstr>
      <vt:lpstr>x-316</vt:lpstr>
      <vt:lpstr>x-321</vt:lpstr>
      <vt:lpstr>x-317</vt:lpstr>
      <vt:lpstr>x-322</vt:lpstr>
      <vt:lpstr>x-323</vt:lpstr>
      <vt:lpstr>x-324</vt:lpstr>
      <vt:lpstr>x-325</vt:lpstr>
      <vt:lpstr>x-326</vt:lpstr>
      <vt:lpstr>x-327</vt:lpstr>
      <vt:lpstr>x-328</vt:lpstr>
      <vt:lpstr>x-329</vt:lpstr>
      <vt:lpstr>x-330</vt:lpstr>
      <vt:lpstr>x-331</vt:lpstr>
      <vt:lpstr>x-401</vt:lpstr>
      <vt:lpstr>x-402</vt:lpstr>
      <vt:lpstr>x-403</vt:lpstr>
      <vt:lpstr>x-404</vt:lpstr>
      <vt:lpstr>x-405</vt:lpstr>
      <vt:lpstr>x-406 </vt:lpstr>
      <vt:lpstr>x-407</vt:lpstr>
      <vt:lpstr>x-501</vt:lpstr>
      <vt:lpstr>x-502</vt:lpstr>
      <vt:lpstr>x-503</vt:lpstr>
      <vt:lpstr>x-504</vt:lpstr>
      <vt:lpstr>x-505</vt:lpstr>
      <vt:lpstr>x-506</vt:lpstr>
      <vt:lpstr>x-507</vt:lpstr>
      <vt:lpstr>x-601</vt:lpstr>
      <vt:lpstr>x-602</vt:lpstr>
      <vt:lpstr>x-603</vt:lpstr>
      <vt:lpstr>x-604</vt:lpstr>
      <vt:lpstr>x-605</vt:lpstr>
      <vt:lpstr>x-606</vt:lpstr>
      <vt:lpstr>x-607</vt:lpstr>
      <vt:lpstr>x-608</vt:lpstr>
      <vt:lpstr>x-609</vt:lpstr>
      <vt:lpstr>x-610</vt:lpstr>
      <vt:lpstr>x-611</vt:lpstr>
      <vt:lpstr>x-612</vt:lpstr>
      <vt:lpstr>x-613</vt:lpstr>
      <vt:lpstr>x-614</vt:lpstr>
      <vt:lpstr>x-615</vt:lpstr>
      <vt:lpstr>x-616</vt:lpstr>
      <vt:lpstr>x-617</vt:lpstr>
      <vt:lpstr>x-618</vt:lpstr>
      <vt:lpstr>x-619</vt:lpstr>
      <vt:lpstr>x-620</vt:lpstr>
      <vt:lpstr>x-621</vt:lpstr>
      <vt:lpstr>x-622</vt:lpstr>
      <vt:lpstr>x-626</vt:lpstr>
      <vt:lpstr>x-627</vt:lpstr>
      <vt:lpstr>x-701</vt:lpstr>
      <vt:lpstr>x-702</vt:lpstr>
      <vt:lpstr>BaseTablesList</vt:lpstr>
      <vt:lpstr>DATE_MODIFIED</vt:lpstr>
      <vt:lpstr>FACTOR_LIST_AGE_DEF</vt:lpstr>
      <vt:lpstr>FACTOR_LIST_CLIENT</vt:lpstr>
      <vt:lpstr>FACTOR_LIST_DATE_IMPLEMENTED</vt:lpstr>
      <vt:lpstr>FACTOR_LIST_DATE_ISSUED</vt:lpstr>
      <vt:lpstr>FACTOR_LIST_DESCRIPTION</vt:lpstr>
      <vt:lpstr>FACTOR_LIST_FACTOR_STATUS</vt:lpstr>
      <vt:lpstr>FACTOR_LIST_FACTOR_TYPE</vt:lpstr>
      <vt:lpstr>FACTOR_LIST_GENDER</vt:lpstr>
      <vt:lpstr>FACTOR_LIST_HEADINGS</vt:lpstr>
      <vt:lpstr>FACTOR_LIST_REFERENCE</vt:lpstr>
      <vt:lpstr>FACTOR_LIST_REFERENCE_GUIDANCE</vt:lpstr>
      <vt:lpstr>FACTOR_LIST_RELATED</vt:lpstr>
      <vt:lpstr>FACTOR_LIST_SECTION</vt:lpstr>
      <vt:lpstr>FACTOR_LIST_SECTION_NUMBER</vt:lpstr>
      <vt:lpstr>FACTOR_LIST_SERIES_NUMBER</vt:lpstr>
      <vt:lpstr>FACTOR_LIST_SOURCE</vt:lpstr>
      <vt:lpstr>FACTOR_LIST_TABLE_ID</vt:lpstr>
      <vt:lpstr>FACTOR_LIST_TIMESTAMP</vt:lpstr>
      <vt:lpstr>FACTOR_LIST_USER_ID</vt:lpstr>
      <vt:lpstr>ImprovementsList</vt:lpstr>
      <vt:lpstr>new_title</vt:lpstr>
      <vt:lpstr>new_title_2</vt:lpstr>
      <vt:lpstr>new_title_3</vt:lpstr>
      <vt:lpstr>'Summary - Fire_S'!Print_Area</vt:lpstr>
      <vt:lpstr>'x-201'!Print_Area</vt:lpstr>
      <vt:lpstr>'x-202'!Print_Area</vt:lpstr>
      <vt:lpstr>'x-203'!Print_Area</vt:lpstr>
      <vt:lpstr>'x-204'!Print_Area</vt:lpstr>
      <vt:lpstr>'x-205'!Print_Area</vt:lpstr>
      <vt:lpstr>'x-206'!Print_Area</vt:lpstr>
      <vt:lpstr>'x-207'!Print_Area</vt:lpstr>
      <vt:lpstr>'x-208'!Print_Area</vt:lpstr>
      <vt:lpstr>'x-209'!Print_Area</vt:lpstr>
      <vt:lpstr>'x-210'!Print_Area</vt:lpstr>
      <vt:lpstr>'x-211'!Print_Area</vt:lpstr>
      <vt:lpstr>'x-212'!Print_Area</vt:lpstr>
      <vt:lpstr>'x-213'!Print_Area</vt:lpstr>
      <vt:lpstr>'x-214'!Print_Area</vt:lpstr>
      <vt:lpstr>'x-215'!Print_Area</vt:lpstr>
      <vt:lpstr>'x-220'!Print_Area</vt:lpstr>
      <vt:lpstr>'x-221'!Print_Area</vt:lpstr>
      <vt:lpstr>'x-301'!Print_Area</vt:lpstr>
      <vt:lpstr>'x-302'!Print_Area</vt:lpstr>
      <vt:lpstr>'x-303'!Print_Area</vt:lpstr>
      <vt:lpstr>'x-304'!Print_Area</vt:lpstr>
      <vt:lpstr>'x-305'!Print_Area</vt:lpstr>
      <vt:lpstr>'x-306'!Print_Area</vt:lpstr>
      <vt:lpstr>'x-307'!Print_Area</vt:lpstr>
      <vt:lpstr>'x-308'!Print_Area</vt:lpstr>
      <vt:lpstr>'x-309'!Print_Area</vt:lpstr>
      <vt:lpstr>'x-310'!Print_Area</vt:lpstr>
      <vt:lpstr>'x-311'!Print_Area</vt:lpstr>
      <vt:lpstr>'x-312'!Print_Area</vt:lpstr>
      <vt:lpstr>'x-313'!Print_Area</vt:lpstr>
      <vt:lpstr>'x-314'!Print_Area</vt:lpstr>
      <vt:lpstr>'x-315'!Print_Area</vt:lpstr>
      <vt:lpstr>'x-316'!Print_Area</vt:lpstr>
      <vt:lpstr>'x-317'!Print_Area</vt:lpstr>
      <vt:lpstr>'x-321'!Print_Area</vt:lpstr>
      <vt:lpstr>'x-322'!Print_Area</vt:lpstr>
      <vt:lpstr>'x-323'!Print_Area</vt:lpstr>
      <vt:lpstr>'x-324'!Print_Area</vt:lpstr>
      <vt:lpstr>'x-325'!Print_Area</vt:lpstr>
      <vt:lpstr>'x-326'!Print_Area</vt:lpstr>
      <vt:lpstr>'x-327'!Print_Area</vt:lpstr>
      <vt:lpstr>'x-328'!Print_Area</vt:lpstr>
      <vt:lpstr>'x-329'!Print_Area</vt:lpstr>
      <vt:lpstr>'x-330'!Print_Area</vt:lpstr>
      <vt:lpstr>'x-331'!Print_Area</vt:lpstr>
      <vt:lpstr>'x-401'!Print_Area</vt:lpstr>
      <vt:lpstr>'x-402'!Print_Area</vt:lpstr>
      <vt:lpstr>'x-403'!Print_Area</vt:lpstr>
      <vt:lpstr>'x-404'!Print_Area</vt:lpstr>
      <vt:lpstr>'x-405'!Print_Area</vt:lpstr>
      <vt:lpstr>'x-406 '!Print_Area</vt:lpstr>
      <vt:lpstr>'x-407'!Print_Area</vt:lpstr>
      <vt:lpstr>'x-501'!Print_Area</vt:lpstr>
      <vt:lpstr>'x-502'!Print_Area</vt:lpstr>
      <vt:lpstr>'x-503'!Print_Area</vt:lpstr>
      <vt:lpstr>'x-504'!Print_Area</vt:lpstr>
      <vt:lpstr>'x-601'!Print_Area</vt:lpstr>
      <vt:lpstr>'x-602'!Print_Area</vt:lpstr>
      <vt:lpstr>'x-603'!Print_Area</vt:lpstr>
      <vt:lpstr>'x-604'!Print_Area</vt:lpstr>
      <vt:lpstr>'x-605'!Print_Area</vt:lpstr>
      <vt:lpstr>'x-606'!Print_Area</vt:lpstr>
      <vt:lpstr>'x-607'!Print_Area</vt:lpstr>
      <vt:lpstr>'x-608'!Print_Area</vt:lpstr>
      <vt:lpstr>'x-609'!Print_Area</vt:lpstr>
      <vt:lpstr>'x-610'!Print_Area</vt:lpstr>
      <vt:lpstr>'x-611'!Print_Area</vt:lpstr>
      <vt:lpstr>'x-612'!Print_Area</vt:lpstr>
      <vt:lpstr>'x-613'!Print_Area</vt:lpstr>
      <vt:lpstr>'x-614'!Print_Area</vt:lpstr>
      <vt:lpstr>'x-615'!Print_Area</vt:lpstr>
      <vt:lpstr>'x-616'!Print_Area</vt:lpstr>
      <vt:lpstr>'x-617'!Print_Area</vt:lpstr>
      <vt:lpstr>'x-618'!Print_Area</vt:lpstr>
      <vt:lpstr>'x-619'!Print_Area</vt:lpstr>
      <vt:lpstr>'x-620'!Print_Area</vt:lpstr>
      <vt:lpstr>'x-621'!Print_Area</vt:lpstr>
      <vt:lpstr>'x-622'!Print_Area</vt:lpstr>
      <vt:lpstr>'x-626'!Print_Area</vt:lpstr>
      <vt:lpstr>'x-627'!Print_Area</vt:lpstr>
      <vt:lpstr>'x-701'!Print_Area</vt:lpstr>
      <vt:lpstr>'x-702'!Print_Area</vt:lpstr>
      <vt:lpstr>'x-Series Number'!Print_Area</vt:lpstr>
      <vt:lpstr>'x-201'!TABLE_AGE_DEF</vt:lpstr>
      <vt:lpstr>'x-202'!TABLE_AGE_DEF</vt:lpstr>
      <vt:lpstr>'x-203'!TABLE_AGE_DEF</vt:lpstr>
      <vt:lpstr>'x-204'!TABLE_AGE_DEF</vt:lpstr>
      <vt:lpstr>'x-205'!TABLE_AGE_DEF</vt:lpstr>
      <vt:lpstr>'x-206'!TABLE_AGE_DEF</vt:lpstr>
      <vt:lpstr>'x-207'!TABLE_AGE_DEF</vt:lpstr>
      <vt:lpstr>'x-208'!TABLE_AGE_DEF</vt:lpstr>
      <vt:lpstr>'x-209'!TABLE_AGE_DEF</vt:lpstr>
      <vt:lpstr>'x-210'!TABLE_AGE_DEF</vt:lpstr>
      <vt:lpstr>'x-211'!TABLE_AGE_DEF</vt:lpstr>
      <vt:lpstr>'x-212'!TABLE_AGE_DEF</vt:lpstr>
      <vt:lpstr>'x-213'!TABLE_AGE_DEF</vt:lpstr>
      <vt:lpstr>'x-214'!TABLE_AGE_DEF</vt:lpstr>
      <vt:lpstr>'x-215'!TABLE_AGE_DEF</vt:lpstr>
      <vt:lpstr>'x-220'!TABLE_AGE_DEF</vt:lpstr>
      <vt:lpstr>'x-221'!TABLE_AGE_DEF</vt:lpstr>
      <vt:lpstr>'x-301'!TABLE_AGE_DEF</vt:lpstr>
      <vt:lpstr>'x-302'!TABLE_AGE_DEF</vt:lpstr>
      <vt:lpstr>'x-303'!TABLE_AGE_DEF</vt:lpstr>
      <vt:lpstr>'x-304'!TABLE_AGE_DEF</vt:lpstr>
      <vt:lpstr>'x-305'!TABLE_AGE_DEF</vt:lpstr>
      <vt:lpstr>'x-306'!TABLE_AGE_DEF</vt:lpstr>
      <vt:lpstr>'x-307'!TABLE_AGE_DEF</vt:lpstr>
      <vt:lpstr>'x-308'!TABLE_AGE_DEF</vt:lpstr>
      <vt:lpstr>'x-309'!TABLE_AGE_DEF</vt:lpstr>
      <vt:lpstr>'x-310'!TABLE_AGE_DEF</vt:lpstr>
      <vt:lpstr>'x-311'!TABLE_AGE_DEF</vt:lpstr>
      <vt:lpstr>'x-312'!TABLE_AGE_DEF</vt:lpstr>
      <vt:lpstr>'x-313'!TABLE_AGE_DEF</vt:lpstr>
      <vt:lpstr>'x-314'!TABLE_AGE_DEF</vt:lpstr>
      <vt:lpstr>'x-315'!TABLE_AGE_DEF</vt:lpstr>
      <vt:lpstr>'x-316'!TABLE_AGE_DEF</vt:lpstr>
      <vt:lpstr>'x-317'!TABLE_AGE_DEF</vt:lpstr>
      <vt:lpstr>'x-321'!TABLE_AGE_DEF</vt:lpstr>
      <vt:lpstr>'x-322'!TABLE_AGE_DEF</vt:lpstr>
      <vt:lpstr>'x-323'!TABLE_AGE_DEF</vt:lpstr>
      <vt:lpstr>'x-324'!TABLE_AGE_DEF</vt:lpstr>
      <vt:lpstr>'x-325'!TABLE_AGE_DEF</vt:lpstr>
      <vt:lpstr>'x-326'!TABLE_AGE_DEF</vt:lpstr>
      <vt:lpstr>'x-327'!TABLE_AGE_DEF</vt:lpstr>
      <vt:lpstr>'x-328'!TABLE_AGE_DEF</vt:lpstr>
      <vt:lpstr>'x-329'!TABLE_AGE_DEF</vt:lpstr>
      <vt:lpstr>'x-330'!TABLE_AGE_DEF</vt:lpstr>
      <vt:lpstr>'x-331'!TABLE_AGE_DEF</vt:lpstr>
      <vt:lpstr>'x-401'!TABLE_AGE_DEF</vt:lpstr>
      <vt:lpstr>'x-402'!TABLE_AGE_DEF</vt:lpstr>
      <vt:lpstr>'x-403'!TABLE_AGE_DEF</vt:lpstr>
      <vt:lpstr>'x-404'!TABLE_AGE_DEF</vt:lpstr>
      <vt:lpstr>'x-405'!TABLE_AGE_DEF</vt:lpstr>
      <vt:lpstr>'x-406 '!TABLE_AGE_DEF</vt:lpstr>
      <vt:lpstr>'x-407'!TABLE_AGE_DEF</vt:lpstr>
      <vt:lpstr>'x-501'!TABLE_AGE_DEF</vt:lpstr>
      <vt:lpstr>'x-502'!TABLE_AGE_DEF</vt:lpstr>
      <vt:lpstr>'x-503'!TABLE_AGE_DEF</vt:lpstr>
      <vt:lpstr>'x-504'!TABLE_AGE_DEF</vt:lpstr>
      <vt:lpstr>'x-505'!TABLE_AGE_DEF</vt:lpstr>
      <vt:lpstr>'x-506'!TABLE_AGE_DEF</vt:lpstr>
      <vt:lpstr>'x-507'!TABLE_AGE_DEF</vt:lpstr>
      <vt:lpstr>'x-601'!TABLE_AGE_DEF</vt:lpstr>
      <vt:lpstr>'x-602'!TABLE_AGE_DEF</vt:lpstr>
      <vt:lpstr>'x-603'!TABLE_AGE_DEF</vt:lpstr>
      <vt:lpstr>'x-604'!TABLE_AGE_DEF</vt:lpstr>
      <vt:lpstr>'x-605'!TABLE_AGE_DEF</vt:lpstr>
      <vt:lpstr>'x-606'!TABLE_AGE_DEF</vt:lpstr>
      <vt:lpstr>'x-607'!TABLE_AGE_DEF</vt:lpstr>
      <vt:lpstr>'x-608'!TABLE_AGE_DEF</vt:lpstr>
      <vt:lpstr>'x-609'!TABLE_AGE_DEF</vt:lpstr>
      <vt:lpstr>'x-610'!TABLE_AGE_DEF</vt:lpstr>
      <vt:lpstr>'x-611'!TABLE_AGE_DEF</vt:lpstr>
      <vt:lpstr>'x-612'!TABLE_AGE_DEF</vt:lpstr>
      <vt:lpstr>'x-613'!TABLE_AGE_DEF</vt:lpstr>
      <vt:lpstr>'x-614'!TABLE_AGE_DEF</vt:lpstr>
      <vt:lpstr>'x-615'!TABLE_AGE_DEF</vt:lpstr>
      <vt:lpstr>'x-616'!TABLE_AGE_DEF</vt:lpstr>
      <vt:lpstr>'x-617'!TABLE_AGE_DEF</vt:lpstr>
      <vt:lpstr>'x-618'!TABLE_AGE_DEF</vt:lpstr>
      <vt:lpstr>'x-619'!TABLE_AGE_DEF</vt:lpstr>
      <vt:lpstr>'x-620'!TABLE_AGE_DEF</vt:lpstr>
      <vt:lpstr>'x-621'!TABLE_AGE_DEF</vt:lpstr>
      <vt:lpstr>'x-622'!TABLE_AGE_DEF</vt:lpstr>
      <vt:lpstr>'x-626'!TABLE_AGE_DEF</vt:lpstr>
      <vt:lpstr>'x-627'!TABLE_AGE_DEF</vt:lpstr>
      <vt:lpstr>'x-701'!TABLE_AGE_DEF</vt:lpstr>
      <vt:lpstr>'x-702'!TABLE_AGE_DEF</vt:lpstr>
      <vt:lpstr>TABLE_AGE_DEF</vt:lpstr>
      <vt:lpstr>'x-201'!TABLE_AGE_DEF_1</vt:lpstr>
      <vt:lpstr>'x-202'!TABLE_AGE_DEF_1</vt:lpstr>
      <vt:lpstr>'x-203'!TABLE_AGE_DEF_1</vt:lpstr>
      <vt:lpstr>'x-204'!TABLE_AGE_DEF_1</vt:lpstr>
      <vt:lpstr>'x-205'!TABLE_AGE_DEF_1</vt:lpstr>
      <vt:lpstr>'x-206'!TABLE_AGE_DEF_1</vt:lpstr>
      <vt:lpstr>'x-207'!TABLE_AGE_DEF_1</vt:lpstr>
      <vt:lpstr>'x-208'!TABLE_AGE_DEF_1</vt:lpstr>
      <vt:lpstr>'x-209'!TABLE_AGE_DEF_1</vt:lpstr>
      <vt:lpstr>'x-210'!TABLE_AGE_DEF_1</vt:lpstr>
      <vt:lpstr>'x-211'!TABLE_AGE_DEF_1</vt:lpstr>
      <vt:lpstr>'x-212'!TABLE_AGE_DEF_1</vt:lpstr>
      <vt:lpstr>'x-213'!TABLE_AGE_DEF_1</vt:lpstr>
      <vt:lpstr>'x-214'!TABLE_AGE_DEF_1</vt:lpstr>
      <vt:lpstr>'x-215'!TABLE_AGE_DEF_1</vt:lpstr>
      <vt:lpstr>'x-220'!TABLE_AGE_DEF_1</vt:lpstr>
      <vt:lpstr>'x-221'!TABLE_AGE_DEF_1</vt:lpstr>
      <vt:lpstr>'x-301'!TABLE_AGE_DEF_1</vt:lpstr>
      <vt:lpstr>'x-302'!TABLE_AGE_DEF_1</vt:lpstr>
      <vt:lpstr>'x-303'!TABLE_AGE_DEF_1</vt:lpstr>
      <vt:lpstr>'x-304'!TABLE_AGE_DEF_1</vt:lpstr>
      <vt:lpstr>'x-305'!TABLE_AGE_DEF_1</vt:lpstr>
      <vt:lpstr>'x-306'!TABLE_AGE_DEF_1</vt:lpstr>
      <vt:lpstr>'x-307'!TABLE_AGE_DEF_1</vt:lpstr>
      <vt:lpstr>'x-308'!TABLE_AGE_DEF_1</vt:lpstr>
      <vt:lpstr>'x-309'!TABLE_AGE_DEF_1</vt:lpstr>
      <vt:lpstr>'x-310'!TABLE_AGE_DEF_1</vt:lpstr>
      <vt:lpstr>'x-311'!TABLE_AGE_DEF_1</vt:lpstr>
      <vt:lpstr>'x-312'!TABLE_AGE_DEF_1</vt:lpstr>
      <vt:lpstr>'x-313'!TABLE_AGE_DEF_1</vt:lpstr>
      <vt:lpstr>'x-314'!TABLE_AGE_DEF_1</vt:lpstr>
      <vt:lpstr>'x-315'!TABLE_AGE_DEF_1</vt:lpstr>
      <vt:lpstr>'x-316'!TABLE_AGE_DEF_1</vt:lpstr>
      <vt:lpstr>'x-317'!TABLE_AGE_DEF_1</vt:lpstr>
      <vt:lpstr>'x-321'!TABLE_AGE_DEF_1</vt:lpstr>
      <vt:lpstr>'x-322'!TABLE_AGE_DEF_1</vt:lpstr>
      <vt:lpstr>'x-323'!TABLE_AGE_DEF_1</vt:lpstr>
      <vt:lpstr>'x-324'!TABLE_AGE_DEF_1</vt:lpstr>
      <vt:lpstr>'x-325'!TABLE_AGE_DEF_1</vt:lpstr>
      <vt:lpstr>'x-326'!TABLE_AGE_DEF_1</vt:lpstr>
      <vt:lpstr>'x-327'!TABLE_AGE_DEF_1</vt:lpstr>
      <vt:lpstr>'x-328'!TABLE_AGE_DEF_1</vt:lpstr>
      <vt:lpstr>'x-329'!TABLE_AGE_DEF_1</vt:lpstr>
      <vt:lpstr>'x-330'!TABLE_AGE_DEF_1</vt:lpstr>
      <vt:lpstr>'x-331'!TABLE_AGE_DEF_1</vt:lpstr>
      <vt:lpstr>'x-401'!TABLE_AGE_DEF_1</vt:lpstr>
      <vt:lpstr>'x-402'!TABLE_AGE_DEF_1</vt:lpstr>
      <vt:lpstr>'x-403'!TABLE_AGE_DEF_1</vt:lpstr>
      <vt:lpstr>'x-404'!TABLE_AGE_DEF_1</vt:lpstr>
      <vt:lpstr>'x-405'!TABLE_AGE_DEF_1</vt:lpstr>
      <vt:lpstr>'x-406 '!TABLE_AGE_DEF_1</vt:lpstr>
      <vt:lpstr>'x-407'!TABLE_AGE_DEF_1</vt:lpstr>
      <vt:lpstr>'x-501'!TABLE_AGE_DEF_1</vt:lpstr>
      <vt:lpstr>'x-502'!TABLE_AGE_DEF_1</vt:lpstr>
      <vt:lpstr>'x-503'!TABLE_AGE_DEF_1</vt:lpstr>
      <vt:lpstr>'x-504'!TABLE_AGE_DEF_1</vt:lpstr>
      <vt:lpstr>'x-505'!TABLE_AGE_DEF_1</vt:lpstr>
      <vt:lpstr>'x-506'!TABLE_AGE_DEF_1</vt:lpstr>
      <vt:lpstr>'x-507'!TABLE_AGE_DEF_1</vt:lpstr>
      <vt:lpstr>'x-601'!TABLE_AGE_DEF_1</vt:lpstr>
      <vt:lpstr>'x-602'!TABLE_AGE_DEF_1</vt:lpstr>
      <vt:lpstr>'x-603'!TABLE_AGE_DEF_1</vt:lpstr>
      <vt:lpstr>'x-604'!TABLE_AGE_DEF_1</vt:lpstr>
      <vt:lpstr>'x-605'!TABLE_AGE_DEF_1</vt:lpstr>
      <vt:lpstr>'x-606'!TABLE_AGE_DEF_1</vt:lpstr>
      <vt:lpstr>'x-607'!TABLE_AGE_DEF_1</vt:lpstr>
      <vt:lpstr>'x-608'!TABLE_AGE_DEF_1</vt:lpstr>
      <vt:lpstr>'x-609'!TABLE_AGE_DEF_1</vt:lpstr>
      <vt:lpstr>'x-610'!TABLE_AGE_DEF_1</vt:lpstr>
      <vt:lpstr>'x-611'!TABLE_AGE_DEF_1</vt:lpstr>
      <vt:lpstr>'x-612'!TABLE_AGE_DEF_1</vt:lpstr>
      <vt:lpstr>'x-613'!TABLE_AGE_DEF_1</vt:lpstr>
      <vt:lpstr>'x-614'!TABLE_AGE_DEF_1</vt:lpstr>
      <vt:lpstr>'x-615'!TABLE_AGE_DEF_1</vt:lpstr>
      <vt:lpstr>'x-616'!TABLE_AGE_DEF_1</vt:lpstr>
      <vt:lpstr>'x-617'!TABLE_AGE_DEF_1</vt:lpstr>
      <vt:lpstr>'x-618'!TABLE_AGE_DEF_1</vt:lpstr>
      <vt:lpstr>'x-619'!TABLE_AGE_DEF_1</vt:lpstr>
      <vt:lpstr>'x-620'!TABLE_AGE_DEF_1</vt:lpstr>
      <vt:lpstr>'x-621'!TABLE_AGE_DEF_1</vt:lpstr>
      <vt:lpstr>'x-622'!TABLE_AGE_DEF_1</vt:lpstr>
      <vt:lpstr>'x-626'!TABLE_AGE_DEF_1</vt:lpstr>
      <vt:lpstr>'x-627'!TABLE_AGE_DEF_1</vt:lpstr>
      <vt:lpstr>'x-701'!TABLE_AGE_DEF_1</vt:lpstr>
      <vt:lpstr>'x-702'!TABLE_AGE_DEF_1</vt:lpstr>
      <vt:lpstr>'x-201'!TABLE_AREA</vt:lpstr>
      <vt:lpstr>'x-202'!TABLE_AREA</vt:lpstr>
      <vt:lpstr>'x-203'!TABLE_AREA</vt:lpstr>
      <vt:lpstr>'x-204'!TABLE_AREA</vt:lpstr>
      <vt:lpstr>'x-205'!TABLE_AREA</vt:lpstr>
      <vt:lpstr>'x-206'!TABLE_AREA</vt:lpstr>
      <vt:lpstr>'x-207'!TABLE_AREA</vt:lpstr>
      <vt:lpstr>'x-208'!TABLE_AREA</vt:lpstr>
      <vt:lpstr>'x-209'!TABLE_AREA</vt:lpstr>
      <vt:lpstr>'x-210'!TABLE_AREA</vt:lpstr>
      <vt:lpstr>'x-211'!TABLE_AREA</vt:lpstr>
      <vt:lpstr>'x-212'!TABLE_AREA</vt:lpstr>
      <vt:lpstr>'x-213'!TABLE_AREA</vt:lpstr>
      <vt:lpstr>'x-214'!TABLE_AREA</vt:lpstr>
      <vt:lpstr>'x-215'!TABLE_AREA</vt:lpstr>
      <vt:lpstr>'x-220'!TABLE_AREA</vt:lpstr>
      <vt:lpstr>'x-221'!TABLE_AREA</vt:lpstr>
      <vt:lpstr>'x-301'!TABLE_AREA</vt:lpstr>
      <vt:lpstr>'x-302'!TABLE_AREA</vt:lpstr>
      <vt:lpstr>'x-303'!TABLE_AREA</vt:lpstr>
      <vt:lpstr>'x-304'!TABLE_AREA</vt:lpstr>
      <vt:lpstr>'x-305'!TABLE_AREA</vt:lpstr>
      <vt:lpstr>'x-306'!TABLE_AREA</vt:lpstr>
      <vt:lpstr>'x-307'!TABLE_AREA</vt:lpstr>
      <vt:lpstr>'x-308'!TABLE_AREA</vt:lpstr>
      <vt:lpstr>'x-309'!TABLE_AREA</vt:lpstr>
      <vt:lpstr>'x-310'!TABLE_AREA</vt:lpstr>
      <vt:lpstr>'x-311'!TABLE_AREA</vt:lpstr>
      <vt:lpstr>'x-312'!TABLE_AREA</vt:lpstr>
      <vt:lpstr>'x-313'!TABLE_AREA</vt:lpstr>
      <vt:lpstr>'x-314'!TABLE_AREA</vt:lpstr>
      <vt:lpstr>'x-315'!TABLE_AREA</vt:lpstr>
      <vt:lpstr>'x-316'!TABLE_AREA</vt:lpstr>
      <vt:lpstr>'x-317'!TABLE_AREA</vt:lpstr>
      <vt:lpstr>'x-321'!TABLE_AREA</vt:lpstr>
      <vt:lpstr>'x-322'!TABLE_AREA</vt:lpstr>
      <vt:lpstr>'x-323'!TABLE_AREA</vt:lpstr>
      <vt:lpstr>'x-324'!TABLE_AREA</vt:lpstr>
      <vt:lpstr>'x-325'!TABLE_AREA</vt:lpstr>
      <vt:lpstr>'x-326'!TABLE_AREA</vt:lpstr>
      <vt:lpstr>'x-327'!TABLE_AREA</vt:lpstr>
      <vt:lpstr>'x-328'!TABLE_AREA</vt:lpstr>
      <vt:lpstr>'x-329'!TABLE_AREA</vt:lpstr>
      <vt:lpstr>'x-330'!TABLE_AREA</vt:lpstr>
      <vt:lpstr>'x-331'!TABLE_AREA</vt:lpstr>
      <vt:lpstr>'x-401'!TABLE_AREA</vt:lpstr>
      <vt:lpstr>'x-402'!TABLE_AREA</vt:lpstr>
      <vt:lpstr>'x-403'!TABLE_AREA</vt:lpstr>
      <vt:lpstr>'x-404'!TABLE_AREA</vt:lpstr>
      <vt:lpstr>'x-405'!TABLE_AREA</vt:lpstr>
      <vt:lpstr>'x-406 '!TABLE_AREA</vt:lpstr>
      <vt:lpstr>'x-407'!TABLE_AREA</vt:lpstr>
      <vt:lpstr>'x-501'!TABLE_AREA</vt:lpstr>
      <vt:lpstr>'x-502'!TABLE_AREA</vt:lpstr>
      <vt:lpstr>'x-503'!TABLE_AREA</vt:lpstr>
      <vt:lpstr>'x-504'!TABLE_AREA</vt:lpstr>
      <vt:lpstr>'x-601'!TABLE_AREA</vt:lpstr>
      <vt:lpstr>'x-602'!TABLE_AREA</vt:lpstr>
      <vt:lpstr>'x-603'!TABLE_AREA</vt:lpstr>
      <vt:lpstr>'x-604'!TABLE_AREA</vt:lpstr>
      <vt:lpstr>'x-605'!TABLE_AREA</vt:lpstr>
      <vt:lpstr>'x-608'!TABLE_AREA</vt:lpstr>
      <vt:lpstr>'x-609'!TABLE_AREA</vt:lpstr>
      <vt:lpstr>'x-610'!TABLE_AREA</vt:lpstr>
      <vt:lpstr>'x-611'!TABLE_AREA</vt:lpstr>
      <vt:lpstr>'x-612'!TABLE_AREA</vt:lpstr>
      <vt:lpstr>'x-613'!TABLE_AREA</vt:lpstr>
      <vt:lpstr>'x-614'!TABLE_AREA</vt:lpstr>
      <vt:lpstr>'x-617'!TABLE_AREA</vt:lpstr>
      <vt:lpstr>'x-618'!TABLE_AREA</vt:lpstr>
      <vt:lpstr>'x-619'!TABLE_AREA</vt:lpstr>
      <vt:lpstr>'x-620'!TABLE_AREA</vt:lpstr>
      <vt:lpstr>'x-621'!TABLE_AREA</vt:lpstr>
      <vt:lpstr>'x-622'!TABLE_AREA</vt:lpstr>
      <vt:lpstr>'x-626'!TABLE_AREA</vt:lpstr>
      <vt:lpstr>'x-701'!TABLE_AREA</vt:lpstr>
      <vt:lpstr>'x-702'!TABLE_AREA</vt:lpstr>
      <vt:lpstr>TABLE_AREA</vt:lpstr>
      <vt:lpstr>'x-201'!TABLE_AREA_1</vt:lpstr>
      <vt:lpstr>'x-202'!TABLE_AREA_1</vt:lpstr>
      <vt:lpstr>'x-203'!TABLE_AREA_1</vt:lpstr>
      <vt:lpstr>'x-204'!TABLE_AREA_1</vt:lpstr>
      <vt:lpstr>'x-205'!TABLE_AREA_1</vt:lpstr>
      <vt:lpstr>'x-206'!TABLE_AREA_1</vt:lpstr>
      <vt:lpstr>'x-207'!TABLE_AREA_1</vt:lpstr>
      <vt:lpstr>'x-208'!TABLE_AREA_1</vt:lpstr>
      <vt:lpstr>'x-209'!TABLE_AREA_1</vt:lpstr>
      <vt:lpstr>'x-210'!TABLE_AREA_1</vt:lpstr>
      <vt:lpstr>'x-211'!TABLE_AREA_1</vt:lpstr>
      <vt:lpstr>'x-212'!TABLE_AREA_1</vt:lpstr>
      <vt:lpstr>'x-213'!TABLE_AREA_1</vt:lpstr>
      <vt:lpstr>'x-214'!TABLE_AREA_1</vt:lpstr>
      <vt:lpstr>'x-215'!TABLE_AREA_1</vt:lpstr>
      <vt:lpstr>'x-220'!TABLE_AREA_1</vt:lpstr>
      <vt:lpstr>'x-221'!TABLE_AREA_1</vt:lpstr>
      <vt:lpstr>'x-301'!TABLE_AREA_1</vt:lpstr>
      <vt:lpstr>'x-302'!TABLE_AREA_1</vt:lpstr>
      <vt:lpstr>'x-303'!TABLE_AREA_1</vt:lpstr>
      <vt:lpstr>'x-304'!TABLE_AREA_1</vt:lpstr>
      <vt:lpstr>'x-305'!TABLE_AREA_1</vt:lpstr>
      <vt:lpstr>'x-306'!TABLE_AREA_1</vt:lpstr>
      <vt:lpstr>'x-307'!TABLE_AREA_1</vt:lpstr>
      <vt:lpstr>'x-308'!TABLE_AREA_1</vt:lpstr>
      <vt:lpstr>'x-309'!TABLE_AREA_1</vt:lpstr>
      <vt:lpstr>'x-310'!TABLE_AREA_1</vt:lpstr>
      <vt:lpstr>'x-311'!TABLE_AREA_1</vt:lpstr>
      <vt:lpstr>'x-312'!TABLE_AREA_1</vt:lpstr>
      <vt:lpstr>'x-313'!TABLE_AREA_1</vt:lpstr>
      <vt:lpstr>'x-314'!TABLE_AREA_1</vt:lpstr>
      <vt:lpstr>'x-315'!TABLE_AREA_1</vt:lpstr>
      <vt:lpstr>'x-316'!TABLE_AREA_1</vt:lpstr>
      <vt:lpstr>'x-317'!TABLE_AREA_1</vt:lpstr>
      <vt:lpstr>'x-321'!TABLE_AREA_1</vt:lpstr>
      <vt:lpstr>'x-322'!TABLE_AREA_1</vt:lpstr>
      <vt:lpstr>'x-323'!TABLE_AREA_1</vt:lpstr>
      <vt:lpstr>'x-324'!TABLE_AREA_1</vt:lpstr>
      <vt:lpstr>'x-325'!TABLE_AREA_1</vt:lpstr>
      <vt:lpstr>'x-326'!TABLE_AREA_1</vt:lpstr>
      <vt:lpstr>'x-327'!TABLE_AREA_1</vt:lpstr>
      <vt:lpstr>'x-328'!TABLE_AREA_1</vt:lpstr>
      <vt:lpstr>'x-329'!TABLE_AREA_1</vt:lpstr>
      <vt:lpstr>'x-330'!TABLE_AREA_1</vt:lpstr>
      <vt:lpstr>'x-331'!TABLE_AREA_1</vt:lpstr>
      <vt:lpstr>'x-401'!TABLE_AREA_1</vt:lpstr>
      <vt:lpstr>'x-402'!TABLE_AREA_1</vt:lpstr>
      <vt:lpstr>'x-403'!TABLE_AREA_1</vt:lpstr>
      <vt:lpstr>'x-404'!TABLE_AREA_1</vt:lpstr>
      <vt:lpstr>'x-405'!TABLE_AREA_1</vt:lpstr>
      <vt:lpstr>'x-406 '!TABLE_AREA_1</vt:lpstr>
      <vt:lpstr>'x-407'!TABLE_AREA_1</vt:lpstr>
      <vt:lpstr>'x-501'!TABLE_AREA_1</vt:lpstr>
      <vt:lpstr>'x-502'!TABLE_AREA_1</vt:lpstr>
      <vt:lpstr>'x-503'!TABLE_AREA_1</vt:lpstr>
      <vt:lpstr>'x-504'!TABLE_AREA_1</vt:lpstr>
      <vt:lpstr>'x-601'!TABLE_AREA_1</vt:lpstr>
      <vt:lpstr>'x-602'!TABLE_AREA_1</vt:lpstr>
      <vt:lpstr>'x-603'!TABLE_AREA_1</vt:lpstr>
      <vt:lpstr>'x-604'!TABLE_AREA_1</vt:lpstr>
      <vt:lpstr>'x-605'!TABLE_AREA_1</vt:lpstr>
      <vt:lpstr>'x-608'!TABLE_AREA_1</vt:lpstr>
      <vt:lpstr>'x-609'!TABLE_AREA_1</vt:lpstr>
      <vt:lpstr>'x-610'!TABLE_AREA_1</vt:lpstr>
      <vt:lpstr>'x-611'!TABLE_AREA_1</vt:lpstr>
      <vt:lpstr>'x-612'!TABLE_AREA_1</vt:lpstr>
      <vt:lpstr>'x-613'!TABLE_AREA_1</vt:lpstr>
      <vt:lpstr>'x-614'!TABLE_AREA_1</vt:lpstr>
      <vt:lpstr>'x-617'!TABLE_AREA_1</vt:lpstr>
      <vt:lpstr>'x-618'!TABLE_AREA_1</vt:lpstr>
      <vt:lpstr>'x-619'!TABLE_AREA_1</vt:lpstr>
      <vt:lpstr>'x-620'!TABLE_AREA_1</vt:lpstr>
      <vt:lpstr>'x-621'!TABLE_AREA_1</vt:lpstr>
      <vt:lpstr>'x-622'!TABLE_AREA_1</vt:lpstr>
      <vt:lpstr>'x-701'!TABLE_AREA_1</vt:lpstr>
      <vt:lpstr>'x-201'!TABLE_CLIENT</vt:lpstr>
      <vt:lpstr>'x-202'!TABLE_CLIENT</vt:lpstr>
      <vt:lpstr>'x-203'!TABLE_CLIENT</vt:lpstr>
      <vt:lpstr>'x-204'!TABLE_CLIENT</vt:lpstr>
      <vt:lpstr>'x-205'!TABLE_CLIENT</vt:lpstr>
      <vt:lpstr>'x-206'!TABLE_CLIENT</vt:lpstr>
      <vt:lpstr>'x-207'!TABLE_CLIENT</vt:lpstr>
      <vt:lpstr>'x-208'!TABLE_CLIENT</vt:lpstr>
      <vt:lpstr>'x-209'!TABLE_CLIENT</vt:lpstr>
      <vt:lpstr>'x-210'!TABLE_CLIENT</vt:lpstr>
      <vt:lpstr>'x-211'!TABLE_CLIENT</vt:lpstr>
      <vt:lpstr>'x-212'!TABLE_CLIENT</vt:lpstr>
      <vt:lpstr>'x-213'!TABLE_CLIENT</vt:lpstr>
      <vt:lpstr>'x-214'!TABLE_CLIENT</vt:lpstr>
      <vt:lpstr>'x-215'!TABLE_CLIENT</vt:lpstr>
      <vt:lpstr>'x-220'!TABLE_CLIENT</vt:lpstr>
      <vt:lpstr>'x-221'!TABLE_CLIENT</vt:lpstr>
      <vt:lpstr>'x-301'!TABLE_CLIENT</vt:lpstr>
      <vt:lpstr>'x-302'!TABLE_CLIENT</vt:lpstr>
      <vt:lpstr>'x-303'!TABLE_CLIENT</vt:lpstr>
      <vt:lpstr>'x-304'!TABLE_CLIENT</vt:lpstr>
      <vt:lpstr>'x-305'!TABLE_CLIENT</vt:lpstr>
      <vt:lpstr>'x-306'!TABLE_CLIENT</vt:lpstr>
      <vt:lpstr>'x-307'!TABLE_CLIENT</vt:lpstr>
      <vt:lpstr>'x-308'!TABLE_CLIENT</vt:lpstr>
      <vt:lpstr>'x-309'!TABLE_CLIENT</vt:lpstr>
      <vt:lpstr>'x-310'!TABLE_CLIENT</vt:lpstr>
      <vt:lpstr>'x-311'!TABLE_CLIENT</vt:lpstr>
      <vt:lpstr>'x-312'!TABLE_CLIENT</vt:lpstr>
      <vt:lpstr>'x-313'!TABLE_CLIENT</vt:lpstr>
      <vt:lpstr>'x-314'!TABLE_CLIENT</vt:lpstr>
      <vt:lpstr>'x-315'!TABLE_CLIENT</vt:lpstr>
      <vt:lpstr>'x-316'!TABLE_CLIENT</vt:lpstr>
      <vt:lpstr>'x-317'!TABLE_CLIENT</vt:lpstr>
      <vt:lpstr>'x-321'!TABLE_CLIENT</vt:lpstr>
      <vt:lpstr>'x-322'!TABLE_CLIENT</vt:lpstr>
      <vt:lpstr>'x-323'!TABLE_CLIENT</vt:lpstr>
      <vt:lpstr>'x-324'!TABLE_CLIENT</vt:lpstr>
      <vt:lpstr>'x-325'!TABLE_CLIENT</vt:lpstr>
      <vt:lpstr>'x-326'!TABLE_CLIENT</vt:lpstr>
      <vt:lpstr>'x-327'!TABLE_CLIENT</vt:lpstr>
      <vt:lpstr>'x-328'!TABLE_CLIENT</vt:lpstr>
      <vt:lpstr>'x-329'!TABLE_CLIENT</vt:lpstr>
      <vt:lpstr>'x-330'!TABLE_CLIENT</vt:lpstr>
      <vt:lpstr>'x-331'!TABLE_CLIENT</vt:lpstr>
      <vt:lpstr>'x-401'!TABLE_CLIENT</vt:lpstr>
      <vt:lpstr>'x-402'!TABLE_CLIENT</vt:lpstr>
      <vt:lpstr>'x-403'!TABLE_CLIENT</vt:lpstr>
      <vt:lpstr>'x-404'!TABLE_CLIENT</vt:lpstr>
      <vt:lpstr>'x-405'!TABLE_CLIENT</vt:lpstr>
      <vt:lpstr>'x-406 '!TABLE_CLIENT</vt:lpstr>
      <vt:lpstr>'x-407'!TABLE_CLIENT</vt:lpstr>
      <vt:lpstr>'x-501'!TABLE_CLIENT</vt:lpstr>
      <vt:lpstr>'x-502'!TABLE_CLIENT</vt:lpstr>
      <vt:lpstr>'x-503'!TABLE_CLIENT</vt:lpstr>
      <vt:lpstr>'x-504'!TABLE_CLIENT</vt:lpstr>
      <vt:lpstr>'x-505'!TABLE_CLIENT</vt:lpstr>
      <vt:lpstr>'x-506'!TABLE_CLIENT</vt:lpstr>
      <vt:lpstr>'x-507'!TABLE_CLIENT</vt:lpstr>
      <vt:lpstr>'x-601'!TABLE_CLIENT</vt:lpstr>
      <vt:lpstr>'x-602'!TABLE_CLIENT</vt:lpstr>
      <vt:lpstr>'x-603'!TABLE_CLIENT</vt:lpstr>
      <vt:lpstr>'x-604'!TABLE_CLIENT</vt:lpstr>
      <vt:lpstr>'x-605'!TABLE_CLIENT</vt:lpstr>
      <vt:lpstr>'x-606'!TABLE_CLIENT</vt:lpstr>
      <vt:lpstr>'x-607'!TABLE_CLIENT</vt:lpstr>
      <vt:lpstr>'x-608'!TABLE_CLIENT</vt:lpstr>
      <vt:lpstr>'x-609'!TABLE_CLIENT</vt:lpstr>
      <vt:lpstr>'x-610'!TABLE_CLIENT</vt:lpstr>
      <vt:lpstr>'x-611'!TABLE_CLIENT</vt:lpstr>
      <vt:lpstr>'x-612'!TABLE_CLIENT</vt:lpstr>
      <vt:lpstr>'x-613'!TABLE_CLIENT</vt:lpstr>
      <vt:lpstr>'x-614'!TABLE_CLIENT</vt:lpstr>
      <vt:lpstr>'x-615'!TABLE_CLIENT</vt:lpstr>
      <vt:lpstr>'x-616'!TABLE_CLIENT</vt:lpstr>
      <vt:lpstr>'x-617'!TABLE_CLIENT</vt:lpstr>
      <vt:lpstr>'x-618'!TABLE_CLIENT</vt:lpstr>
      <vt:lpstr>'x-619'!TABLE_CLIENT</vt:lpstr>
      <vt:lpstr>'x-620'!TABLE_CLIENT</vt:lpstr>
      <vt:lpstr>'x-621'!TABLE_CLIENT</vt:lpstr>
      <vt:lpstr>'x-622'!TABLE_CLIENT</vt:lpstr>
      <vt:lpstr>'x-626'!TABLE_CLIENT</vt:lpstr>
      <vt:lpstr>'x-627'!TABLE_CLIENT</vt:lpstr>
      <vt:lpstr>'x-701'!TABLE_CLIENT</vt:lpstr>
      <vt:lpstr>'x-702'!TABLE_CLIENT</vt:lpstr>
      <vt:lpstr>TABLE_CLIENT</vt:lpstr>
      <vt:lpstr>'x-201'!TABLE_CLIENT_1</vt:lpstr>
      <vt:lpstr>'x-202'!TABLE_CLIENT_1</vt:lpstr>
      <vt:lpstr>'x-203'!TABLE_CLIENT_1</vt:lpstr>
      <vt:lpstr>'x-204'!TABLE_CLIENT_1</vt:lpstr>
      <vt:lpstr>'x-205'!TABLE_CLIENT_1</vt:lpstr>
      <vt:lpstr>'x-206'!TABLE_CLIENT_1</vt:lpstr>
      <vt:lpstr>'x-207'!TABLE_CLIENT_1</vt:lpstr>
      <vt:lpstr>'x-208'!TABLE_CLIENT_1</vt:lpstr>
      <vt:lpstr>'x-209'!TABLE_CLIENT_1</vt:lpstr>
      <vt:lpstr>'x-210'!TABLE_CLIENT_1</vt:lpstr>
      <vt:lpstr>'x-211'!TABLE_CLIENT_1</vt:lpstr>
      <vt:lpstr>'x-212'!TABLE_CLIENT_1</vt:lpstr>
      <vt:lpstr>'x-213'!TABLE_CLIENT_1</vt:lpstr>
      <vt:lpstr>'x-214'!TABLE_CLIENT_1</vt:lpstr>
      <vt:lpstr>'x-215'!TABLE_CLIENT_1</vt:lpstr>
      <vt:lpstr>'x-220'!TABLE_CLIENT_1</vt:lpstr>
      <vt:lpstr>'x-221'!TABLE_CLIENT_1</vt:lpstr>
      <vt:lpstr>'x-301'!TABLE_CLIENT_1</vt:lpstr>
      <vt:lpstr>'x-302'!TABLE_CLIENT_1</vt:lpstr>
      <vt:lpstr>'x-303'!TABLE_CLIENT_1</vt:lpstr>
      <vt:lpstr>'x-304'!TABLE_CLIENT_1</vt:lpstr>
      <vt:lpstr>'x-305'!TABLE_CLIENT_1</vt:lpstr>
      <vt:lpstr>'x-306'!TABLE_CLIENT_1</vt:lpstr>
      <vt:lpstr>'x-307'!TABLE_CLIENT_1</vt:lpstr>
      <vt:lpstr>'x-308'!TABLE_CLIENT_1</vt:lpstr>
      <vt:lpstr>'x-309'!TABLE_CLIENT_1</vt:lpstr>
      <vt:lpstr>'x-310'!TABLE_CLIENT_1</vt:lpstr>
      <vt:lpstr>'x-311'!TABLE_CLIENT_1</vt:lpstr>
      <vt:lpstr>'x-312'!TABLE_CLIENT_1</vt:lpstr>
      <vt:lpstr>'x-313'!TABLE_CLIENT_1</vt:lpstr>
      <vt:lpstr>'x-314'!TABLE_CLIENT_1</vt:lpstr>
      <vt:lpstr>'x-315'!TABLE_CLIENT_1</vt:lpstr>
      <vt:lpstr>'x-316'!TABLE_CLIENT_1</vt:lpstr>
      <vt:lpstr>'x-317'!TABLE_CLIENT_1</vt:lpstr>
      <vt:lpstr>'x-321'!TABLE_CLIENT_1</vt:lpstr>
      <vt:lpstr>'x-322'!TABLE_CLIENT_1</vt:lpstr>
      <vt:lpstr>'x-323'!TABLE_CLIENT_1</vt:lpstr>
      <vt:lpstr>'x-324'!TABLE_CLIENT_1</vt:lpstr>
      <vt:lpstr>'x-325'!TABLE_CLIENT_1</vt:lpstr>
      <vt:lpstr>'x-326'!TABLE_CLIENT_1</vt:lpstr>
      <vt:lpstr>'x-327'!TABLE_CLIENT_1</vt:lpstr>
      <vt:lpstr>'x-328'!TABLE_CLIENT_1</vt:lpstr>
      <vt:lpstr>'x-329'!TABLE_CLIENT_1</vt:lpstr>
      <vt:lpstr>'x-330'!TABLE_CLIENT_1</vt:lpstr>
      <vt:lpstr>'x-331'!TABLE_CLIENT_1</vt:lpstr>
      <vt:lpstr>'x-401'!TABLE_CLIENT_1</vt:lpstr>
      <vt:lpstr>'x-402'!TABLE_CLIENT_1</vt:lpstr>
      <vt:lpstr>'x-403'!TABLE_CLIENT_1</vt:lpstr>
      <vt:lpstr>'x-404'!TABLE_CLIENT_1</vt:lpstr>
      <vt:lpstr>'x-405'!TABLE_CLIENT_1</vt:lpstr>
      <vt:lpstr>'x-406 '!TABLE_CLIENT_1</vt:lpstr>
      <vt:lpstr>'x-407'!TABLE_CLIENT_1</vt:lpstr>
      <vt:lpstr>'x-501'!TABLE_CLIENT_1</vt:lpstr>
      <vt:lpstr>'x-502'!TABLE_CLIENT_1</vt:lpstr>
      <vt:lpstr>'x-503'!TABLE_CLIENT_1</vt:lpstr>
      <vt:lpstr>'x-504'!TABLE_CLIENT_1</vt:lpstr>
      <vt:lpstr>'x-505'!TABLE_CLIENT_1</vt:lpstr>
      <vt:lpstr>'x-506'!TABLE_CLIENT_1</vt:lpstr>
      <vt:lpstr>'x-507'!TABLE_CLIENT_1</vt:lpstr>
      <vt:lpstr>'x-601'!TABLE_CLIENT_1</vt:lpstr>
      <vt:lpstr>'x-602'!TABLE_CLIENT_1</vt:lpstr>
      <vt:lpstr>'x-603'!TABLE_CLIENT_1</vt:lpstr>
      <vt:lpstr>'x-604'!TABLE_CLIENT_1</vt:lpstr>
      <vt:lpstr>'x-605'!TABLE_CLIENT_1</vt:lpstr>
      <vt:lpstr>'x-606'!TABLE_CLIENT_1</vt:lpstr>
      <vt:lpstr>'x-607'!TABLE_CLIENT_1</vt:lpstr>
      <vt:lpstr>'x-608'!TABLE_CLIENT_1</vt:lpstr>
      <vt:lpstr>'x-609'!TABLE_CLIENT_1</vt:lpstr>
      <vt:lpstr>'x-610'!TABLE_CLIENT_1</vt:lpstr>
      <vt:lpstr>'x-611'!TABLE_CLIENT_1</vt:lpstr>
      <vt:lpstr>'x-612'!TABLE_CLIENT_1</vt:lpstr>
      <vt:lpstr>'x-613'!TABLE_CLIENT_1</vt:lpstr>
      <vt:lpstr>'x-614'!TABLE_CLIENT_1</vt:lpstr>
      <vt:lpstr>'x-615'!TABLE_CLIENT_1</vt:lpstr>
      <vt:lpstr>'x-616'!TABLE_CLIENT_1</vt:lpstr>
      <vt:lpstr>'x-617'!TABLE_CLIENT_1</vt:lpstr>
      <vt:lpstr>'x-618'!TABLE_CLIENT_1</vt:lpstr>
      <vt:lpstr>'x-619'!TABLE_CLIENT_1</vt:lpstr>
      <vt:lpstr>'x-620'!TABLE_CLIENT_1</vt:lpstr>
      <vt:lpstr>'x-621'!TABLE_CLIENT_1</vt:lpstr>
      <vt:lpstr>'x-622'!TABLE_CLIENT_1</vt:lpstr>
      <vt:lpstr>'x-626'!TABLE_CLIENT_1</vt:lpstr>
      <vt:lpstr>'x-627'!TABLE_CLIENT_1</vt:lpstr>
      <vt:lpstr>'x-701'!TABLE_CLIENT_1</vt:lpstr>
      <vt:lpstr>'x-702'!TABLE_CLIENT_1</vt:lpstr>
      <vt:lpstr>'x-201'!TABLE_DATE_IMPLEMENTED</vt:lpstr>
      <vt:lpstr>'x-202'!TABLE_DATE_IMPLEMENTED</vt:lpstr>
      <vt:lpstr>'x-203'!TABLE_DATE_IMPLEMENTED</vt:lpstr>
      <vt:lpstr>'x-204'!TABLE_DATE_IMPLEMENTED</vt:lpstr>
      <vt:lpstr>'x-205'!TABLE_DATE_IMPLEMENTED</vt:lpstr>
      <vt:lpstr>'x-206'!TABLE_DATE_IMPLEMENTED</vt:lpstr>
      <vt:lpstr>'x-207'!TABLE_DATE_IMPLEMENTED</vt:lpstr>
      <vt:lpstr>'x-208'!TABLE_DATE_IMPLEMENTED</vt:lpstr>
      <vt:lpstr>'x-209'!TABLE_DATE_IMPLEMENTED</vt:lpstr>
      <vt:lpstr>'x-210'!TABLE_DATE_IMPLEMENTED</vt:lpstr>
      <vt:lpstr>'x-211'!TABLE_DATE_IMPLEMENTED</vt:lpstr>
      <vt:lpstr>'x-212'!TABLE_DATE_IMPLEMENTED</vt:lpstr>
      <vt:lpstr>'x-213'!TABLE_DATE_IMPLEMENTED</vt:lpstr>
      <vt:lpstr>'x-214'!TABLE_DATE_IMPLEMENTED</vt:lpstr>
      <vt:lpstr>'x-215'!TABLE_DATE_IMPLEMENTED</vt:lpstr>
      <vt:lpstr>'x-220'!TABLE_DATE_IMPLEMENTED</vt:lpstr>
      <vt:lpstr>'x-221'!TABLE_DATE_IMPLEMENTED</vt:lpstr>
      <vt:lpstr>'x-301'!TABLE_DATE_IMPLEMENTED</vt:lpstr>
      <vt:lpstr>'x-302'!TABLE_DATE_IMPLEMENTED</vt:lpstr>
      <vt:lpstr>'x-303'!TABLE_DATE_IMPLEMENTED</vt:lpstr>
      <vt:lpstr>'x-304'!TABLE_DATE_IMPLEMENTED</vt:lpstr>
      <vt:lpstr>'x-305'!TABLE_DATE_IMPLEMENTED</vt:lpstr>
      <vt:lpstr>'x-306'!TABLE_DATE_IMPLEMENTED</vt:lpstr>
      <vt:lpstr>'x-307'!TABLE_DATE_IMPLEMENTED</vt:lpstr>
      <vt:lpstr>'x-308'!TABLE_DATE_IMPLEMENTED</vt:lpstr>
      <vt:lpstr>'x-309'!TABLE_DATE_IMPLEMENTED</vt:lpstr>
      <vt:lpstr>'x-310'!TABLE_DATE_IMPLEMENTED</vt:lpstr>
      <vt:lpstr>'x-311'!TABLE_DATE_IMPLEMENTED</vt:lpstr>
      <vt:lpstr>'x-312'!TABLE_DATE_IMPLEMENTED</vt:lpstr>
      <vt:lpstr>'x-313'!TABLE_DATE_IMPLEMENTED</vt:lpstr>
      <vt:lpstr>'x-314'!TABLE_DATE_IMPLEMENTED</vt:lpstr>
      <vt:lpstr>'x-315'!TABLE_DATE_IMPLEMENTED</vt:lpstr>
      <vt:lpstr>'x-316'!TABLE_DATE_IMPLEMENTED</vt:lpstr>
      <vt:lpstr>'x-317'!TABLE_DATE_IMPLEMENTED</vt:lpstr>
      <vt:lpstr>'x-321'!TABLE_DATE_IMPLEMENTED</vt:lpstr>
      <vt:lpstr>'x-322'!TABLE_DATE_IMPLEMENTED</vt:lpstr>
      <vt:lpstr>'x-323'!TABLE_DATE_IMPLEMENTED</vt:lpstr>
      <vt:lpstr>'x-324'!TABLE_DATE_IMPLEMENTED</vt:lpstr>
      <vt:lpstr>'x-325'!TABLE_DATE_IMPLEMENTED</vt:lpstr>
      <vt:lpstr>'x-326'!TABLE_DATE_IMPLEMENTED</vt:lpstr>
      <vt:lpstr>'x-327'!TABLE_DATE_IMPLEMENTED</vt:lpstr>
      <vt:lpstr>'x-328'!TABLE_DATE_IMPLEMENTED</vt:lpstr>
      <vt:lpstr>'x-329'!TABLE_DATE_IMPLEMENTED</vt:lpstr>
      <vt:lpstr>'x-330'!TABLE_DATE_IMPLEMENTED</vt:lpstr>
      <vt:lpstr>'x-331'!TABLE_DATE_IMPLEMENTED</vt:lpstr>
      <vt:lpstr>'x-401'!TABLE_DATE_IMPLEMENTED</vt:lpstr>
      <vt:lpstr>'x-402'!TABLE_DATE_IMPLEMENTED</vt:lpstr>
      <vt:lpstr>'x-403'!TABLE_DATE_IMPLEMENTED</vt:lpstr>
      <vt:lpstr>'x-404'!TABLE_DATE_IMPLEMENTED</vt:lpstr>
      <vt:lpstr>'x-405'!TABLE_DATE_IMPLEMENTED</vt:lpstr>
      <vt:lpstr>'x-406 '!TABLE_DATE_IMPLEMENTED</vt:lpstr>
      <vt:lpstr>'x-407'!TABLE_DATE_IMPLEMENTED</vt:lpstr>
      <vt:lpstr>'x-501'!TABLE_DATE_IMPLEMENTED</vt:lpstr>
      <vt:lpstr>'x-502'!TABLE_DATE_IMPLEMENTED</vt:lpstr>
      <vt:lpstr>'x-503'!TABLE_DATE_IMPLEMENTED</vt:lpstr>
      <vt:lpstr>'x-504'!TABLE_DATE_IMPLEMENTED</vt:lpstr>
      <vt:lpstr>'x-505'!TABLE_DATE_IMPLEMENTED</vt:lpstr>
      <vt:lpstr>'x-506'!TABLE_DATE_IMPLEMENTED</vt:lpstr>
      <vt:lpstr>'x-507'!TABLE_DATE_IMPLEMENTED</vt:lpstr>
      <vt:lpstr>'x-601'!TABLE_DATE_IMPLEMENTED</vt:lpstr>
      <vt:lpstr>'x-602'!TABLE_DATE_IMPLEMENTED</vt:lpstr>
      <vt:lpstr>'x-603'!TABLE_DATE_IMPLEMENTED</vt:lpstr>
      <vt:lpstr>'x-604'!TABLE_DATE_IMPLEMENTED</vt:lpstr>
      <vt:lpstr>'x-605'!TABLE_DATE_IMPLEMENTED</vt:lpstr>
      <vt:lpstr>'x-606'!TABLE_DATE_IMPLEMENTED</vt:lpstr>
      <vt:lpstr>'x-607'!TABLE_DATE_IMPLEMENTED</vt:lpstr>
      <vt:lpstr>'x-608'!TABLE_DATE_IMPLEMENTED</vt:lpstr>
      <vt:lpstr>'x-609'!TABLE_DATE_IMPLEMENTED</vt:lpstr>
      <vt:lpstr>'x-610'!TABLE_DATE_IMPLEMENTED</vt:lpstr>
      <vt:lpstr>'x-611'!TABLE_DATE_IMPLEMENTED</vt:lpstr>
      <vt:lpstr>'x-612'!TABLE_DATE_IMPLEMENTED</vt:lpstr>
      <vt:lpstr>'x-613'!TABLE_DATE_IMPLEMENTED</vt:lpstr>
      <vt:lpstr>'x-614'!TABLE_DATE_IMPLEMENTED</vt:lpstr>
      <vt:lpstr>'x-615'!TABLE_DATE_IMPLEMENTED</vt:lpstr>
      <vt:lpstr>'x-616'!TABLE_DATE_IMPLEMENTED</vt:lpstr>
      <vt:lpstr>'x-617'!TABLE_DATE_IMPLEMENTED</vt:lpstr>
      <vt:lpstr>'x-618'!TABLE_DATE_IMPLEMENTED</vt:lpstr>
      <vt:lpstr>'x-619'!TABLE_DATE_IMPLEMENTED</vt:lpstr>
      <vt:lpstr>'x-620'!TABLE_DATE_IMPLEMENTED</vt:lpstr>
      <vt:lpstr>'x-621'!TABLE_DATE_IMPLEMENTED</vt:lpstr>
      <vt:lpstr>'x-622'!TABLE_DATE_IMPLEMENTED</vt:lpstr>
      <vt:lpstr>'x-626'!TABLE_DATE_IMPLEMENTED</vt:lpstr>
      <vt:lpstr>'x-627'!TABLE_DATE_IMPLEMENTED</vt:lpstr>
      <vt:lpstr>'x-701'!TABLE_DATE_IMPLEMENTED</vt:lpstr>
      <vt:lpstr>'x-702'!TABLE_DATE_IMPLEMENTED</vt:lpstr>
      <vt:lpstr>TABLE_DATE_IMPLEMENTED</vt:lpstr>
      <vt:lpstr>'x-201'!TABLE_DATE_IMPLEMENTED_1</vt:lpstr>
      <vt:lpstr>'x-202'!TABLE_DATE_IMPLEMENTED_1</vt:lpstr>
      <vt:lpstr>'x-203'!TABLE_DATE_IMPLEMENTED_1</vt:lpstr>
      <vt:lpstr>'x-204'!TABLE_DATE_IMPLEMENTED_1</vt:lpstr>
      <vt:lpstr>'x-205'!TABLE_DATE_IMPLEMENTED_1</vt:lpstr>
      <vt:lpstr>'x-206'!TABLE_DATE_IMPLEMENTED_1</vt:lpstr>
      <vt:lpstr>'x-207'!TABLE_DATE_IMPLEMENTED_1</vt:lpstr>
      <vt:lpstr>'x-208'!TABLE_DATE_IMPLEMENTED_1</vt:lpstr>
      <vt:lpstr>'x-209'!TABLE_DATE_IMPLEMENTED_1</vt:lpstr>
      <vt:lpstr>'x-210'!TABLE_DATE_IMPLEMENTED_1</vt:lpstr>
      <vt:lpstr>'x-211'!TABLE_DATE_IMPLEMENTED_1</vt:lpstr>
      <vt:lpstr>'x-212'!TABLE_DATE_IMPLEMENTED_1</vt:lpstr>
      <vt:lpstr>'x-213'!TABLE_DATE_IMPLEMENTED_1</vt:lpstr>
      <vt:lpstr>'x-214'!TABLE_DATE_IMPLEMENTED_1</vt:lpstr>
      <vt:lpstr>'x-215'!TABLE_DATE_IMPLEMENTED_1</vt:lpstr>
      <vt:lpstr>'x-220'!TABLE_DATE_IMPLEMENTED_1</vt:lpstr>
      <vt:lpstr>'x-221'!TABLE_DATE_IMPLEMENTED_1</vt:lpstr>
      <vt:lpstr>'x-301'!TABLE_DATE_IMPLEMENTED_1</vt:lpstr>
      <vt:lpstr>'x-302'!TABLE_DATE_IMPLEMENTED_1</vt:lpstr>
      <vt:lpstr>'x-303'!TABLE_DATE_IMPLEMENTED_1</vt:lpstr>
      <vt:lpstr>'x-304'!TABLE_DATE_IMPLEMENTED_1</vt:lpstr>
      <vt:lpstr>'x-305'!TABLE_DATE_IMPLEMENTED_1</vt:lpstr>
      <vt:lpstr>'x-306'!TABLE_DATE_IMPLEMENTED_1</vt:lpstr>
      <vt:lpstr>'x-307'!TABLE_DATE_IMPLEMENTED_1</vt:lpstr>
      <vt:lpstr>'x-308'!TABLE_DATE_IMPLEMENTED_1</vt:lpstr>
      <vt:lpstr>'x-309'!TABLE_DATE_IMPLEMENTED_1</vt:lpstr>
      <vt:lpstr>'x-310'!TABLE_DATE_IMPLEMENTED_1</vt:lpstr>
      <vt:lpstr>'x-311'!TABLE_DATE_IMPLEMENTED_1</vt:lpstr>
      <vt:lpstr>'x-312'!TABLE_DATE_IMPLEMENTED_1</vt:lpstr>
      <vt:lpstr>'x-313'!TABLE_DATE_IMPLEMENTED_1</vt:lpstr>
      <vt:lpstr>'x-314'!TABLE_DATE_IMPLEMENTED_1</vt:lpstr>
      <vt:lpstr>'x-315'!TABLE_DATE_IMPLEMENTED_1</vt:lpstr>
      <vt:lpstr>'x-316'!TABLE_DATE_IMPLEMENTED_1</vt:lpstr>
      <vt:lpstr>'x-317'!TABLE_DATE_IMPLEMENTED_1</vt:lpstr>
      <vt:lpstr>'x-321'!TABLE_DATE_IMPLEMENTED_1</vt:lpstr>
      <vt:lpstr>'x-322'!TABLE_DATE_IMPLEMENTED_1</vt:lpstr>
      <vt:lpstr>'x-323'!TABLE_DATE_IMPLEMENTED_1</vt:lpstr>
      <vt:lpstr>'x-324'!TABLE_DATE_IMPLEMENTED_1</vt:lpstr>
      <vt:lpstr>'x-325'!TABLE_DATE_IMPLEMENTED_1</vt:lpstr>
      <vt:lpstr>'x-326'!TABLE_DATE_IMPLEMENTED_1</vt:lpstr>
      <vt:lpstr>'x-327'!TABLE_DATE_IMPLEMENTED_1</vt:lpstr>
      <vt:lpstr>'x-328'!TABLE_DATE_IMPLEMENTED_1</vt:lpstr>
      <vt:lpstr>'x-329'!TABLE_DATE_IMPLEMENTED_1</vt:lpstr>
      <vt:lpstr>'x-330'!TABLE_DATE_IMPLEMENTED_1</vt:lpstr>
      <vt:lpstr>'x-331'!TABLE_DATE_IMPLEMENTED_1</vt:lpstr>
      <vt:lpstr>'x-401'!TABLE_DATE_IMPLEMENTED_1</vt:lpstr>
      <vt:lpstr>'x-402'!TABLE_DATE_IMPLEMENTED_1</vt:lpstr>
      <vt:lpstr>'x-403'!TABLE_DATE_IMPLEMENTED_1</vt:lpstr>
      <vt:lpstr>'x-404'!TABLE_DATE_IMPLEMENTED_1</vt:lpstr>
      <vt:lpstr>'x-405'!TABLE_DATE_IMPLEMENTED_1</vt:lpstr>
      <vt:lpstr>'x-406 '!TABLE_DATE_IMPLEMENTED_1</vt:lpstr>
      <vt:lpstr>'x-407'!TABLE_DATE_IMPLEMENTED_1</vt:lpstr>
      <vt:lpstr>'x-501'!TABLE_DATE_IMPLEMENTED_1</vt:lpstr>
      <vt:lpstr>'x-502'!TABLE_DATE_IMPLEMENTED_1</vt:lpstr>
      <vt:lpstr>'x-503'!TABLE_DATE_IMPLEMENTED_1</vt:lpstr>
      <vt:lpstr>'x-504'!TABLE_DATE_IMPLEMENTED_1</vt:lpstr>
      <vt:lpstr>'x-505'!TABLE_DATE_IMPLEMENTED_1</vt:lpstr>
      <vt:lpstr>'x-506'!TABLE_DATE_IMPLEMENTED_1</vt:lpstr>
      <vt:lpstr>'x-507'!TABLE_DATE_IMPLEMENTED_1</vt:lpstr>
      <vt:lpstr>'x-601'!TABLE_DATE_IMPLEMENTED_1</vt:lpstr>
      <vt:lpstr>'x-602'!TABLE_DATE_IMPLEMENTED_1</vt:lpstr>
      <vt:lpstr>'x-603'!TABLE_DATE_IMPLEMENTED_1</vt:lpstr>
      <vt:lpstr>'x-604'!TABLE_DATE_IMPLEMENTED_1</vt:lpstr>
      <vt:lpstr>'x-605'!TABLE_DATE_IMPLEMENTED_1</vt:lpstr>
      <vt:lpstr>'x-606'!TABLE_DATE_IMPLEMENTED_1</vt:lpstr>
      <vt:lpstr>'x-607'!TABLE_DATE_IMPLEMENTED_1</vt:lpstr>
      <vt:lpstr>'x-608'!TABLE_DATE_IMPLEMENTED_1</vt:lpstr>
      <vt:lpstr>'x-609'!TABLE_DATE_IMPLEMENTED_1</vt:lpstr>
      <vt:lpstr>'x-610'!TABLE_DATE_IMPLEMENTED_1</vt:lpstr>
      <vt:lpstr>'x-611'!TABLE_DATE_IMPLEMENTED_1</vt:lpstr>
      <vt:lpstr>'x-612'!TABLE_DATE_IMPLEMENTED_1</vt:lpstr>
      <vt:lpstr>'x-613'!TABLE_DATE_IMPLEMENTED_1</vt:lpstr>
      <vt:lpstr>'x-614'!TABLE_DATE_IMPLEMENTED_1</vt:lpstr>
      <vt:lpstr>'x-615'!TABLE_DATE_IMPLEMENTED_1</vt:lpstr>
      <vt:lpstr>'x-616'!TABLE_DATE_IMPLEMENTED_1</vt:lpstr>
      <vt:lpstr>'x-617'!TABLE_DATE_IMPLEMENTED_1</vt:lpstr>
      <vt:lpstr>'x-618'!TABLE_DATE_IMPLEMENTED_1</vt:lpstr>
      <vt:lpstr>'x-619'!TABLE_DATE_IMPLEMENTED_1</vt:lpstr>
      <vt:lpstr>'x-620'!TABLE_DATE_IMPLEMENTED_1</vt:lpstr>
      <vt:lpstr>'x-621'!TABLE_DATE_IMPLEMENTED_1</vt:lpstr>
      <vt:lpstr>'x-622'!TABLE_DATE_IMPLEMENTED_1</vt:lpstr>
      <vt:lpstr>'x-626'!TABLE_DATE_IMPLEMENTED_1</vt:lpstr>
      <vt:lpstr>'x-627'!TABLE_DATE_IMPLEMENTED_1</vt:lpstr>
      <vt:lpstr>'x-701'!TABLE_DATE_IMPLEMENTED_1</vt:lpstr>
      <vt:lpstr>'x-702'!TABLE_DATE_IMPLEMENTED_1</vt:lpstr>
      <vt:lpstr>'x-201'!TABLE_DATE_ISSUED</vt:lpstr>
      <vt:lpstr>'x-202'!TABLE_DATE_ISSUED</vt:lpstr>
      <vt:lpstr>'x-203'!TABLE_DATE_ISSUED</vt:lpstr>
      <vt:lpstr>'x-204'!TABLE_DATE_ISSUED</vt:lpstr>
      <vt:lpstr>'x-205'!TABLE_DATE_ISSUED</vt:lpstr>
      <vt:lpstr>'x-206'!TABLE_DATE_ISSUED</vt:lpstr>
      <vt:lpstr>'x-207'!TABLE_DATE_ISSUED</vt:lpstr>
      <vt:lpstr>'x-208'!TABLE_DATE_ISSUED</vt:lpstr>
      <vt:lpstr>'x-209'!TABLE_DATE_ISSUED</vt:lpstr>
      <vt:lpstr>'x-210'!TABLE_DATE_ISSUED</vt:lpstr>
      <vt:lpstr>'x-211'!TABLE_DATE_ISSUED</vt:lpstr>
      <vt:lpstr>'x-212'!TABLE_DATE_ISSUED</vt:lpstr>
      <vt:lpstr>'x-213'!TABLE_DATE_ISSUED</vt:lpstr>
      <vt:lpstr>'x-214'!TABLE_DATE_ISSUED</vt:lpstr>
      <vt:lpstr>'x-215'!TABLE_DATE_ISSUED</vt:lpstr>
      <vt:lpstr>'x-220'!TABLE_DATE_ISSUED</vt:lpstr>
      <vt:lpstr>'x-221'!TABLE_DATE_ISSUED</vt:lpstr>
      <vt:lpstr>'x-301'!TABLE_DATE_ISSUED</vt:lpstr>
      <vt:lpstr>'x-302'!TABLE_DATE_ISSUED</vt:lpstr>
      <vt:lpstr>'x-303'!TABLE_DATE_ISSUED</vt:lpstr>
      <vt:lpstr>'x-304'!TABLE_DATE_ISSUED</vt:lpstr>
      <vt:lpstr>'x-305'!TABLE_DATE_ISSUED</vt:lpstr>
      <vt:lpstr>'x-306'!TABLE_DATE_ISSUED</vt:lpstr>
      <vt:lpstr>'x-307'!TABLE_DATE_ISSUED</vt:lpstr>
      <vt:lpstr>'x-308'!TABLE_DATE_ISSUED</vt:lpstr>
      <vt:lpstr>'x-309'!TABLE_DATE_ISSUED</vt:lpstr>
      <vt:lpstr>'x-310'!TABLE_DATE_ISSUED</vt:lpstr>
      <vt:lpstr>'x-311'!TABLE_DATE_ISSUED</vt:lpstr>
      <vt:lpstr>'x-312'!TABLE_DATE_ISSUED</vt:lpstr>
      <vt:lpstr>'x-313'!TABLE_DATE_ISSUED</vt:lpstr>
      <vt:lpstr>'x-314'!TABLE_DATE_ISSUED</vt:lpstr>
      <vt:lpstr>'x-315'!TABLE_DATE_ISSUED</vt:lpstr>
      <vt:lpstr>'x-316'!TABLE_DATE_ISSUED</vt:lpstr>
      <vt:lpstr>'x-317'!TABLE_DATE_ISSUED</vt:lpstr>
      <vt:lpstr>'x-321'!TABLE_DATE_ISSUED</vt:lpstr>
      <vt:lpstr>'x-322'!TABLE_DATE_ISSUED</vt:lpstr>
      <vt:lpstr>'x-323'!TABLE_DATE_ISSUED</vt:lpstr>
      <vt:lpstr>'x-324'!TABLE_DATE_ISSUED</vt:lpstr>
      <vt:lpstr>'x-325'!TABLE_DATE_ISSUED</vt:lpstr>
      <vt:lpstr>'x-326'!TABLE_DATE_ISSUED</vt:lpstr>
      <vt:lpstr>'x-327'!TABLE_DATE_ISSUED</vt:lpstr>
      <vt:lpstr>'x-328'!TABLE_DATE_ISSUED</vt:lpstr>
      <vt:lpstr>'x-329'!TABLE_DATE_ISSUED</vt:lpstr>
      <vt:lpstr>'x-330'!TABLE_DATE_ISSUED</vt:lpstr>
      <vt:lpstr>'x-331'!TABLE_DATE_ISSUED</vt:lpstr>
      <vt:lpstr>'x-401'!TABLE_DATE_ISSUED</vt:lpstr>
      <vt:lpstr>'x-402'!TABLE_DATE_ISSUED</vt:lpstr>
      <vt:lpstr>'x-403'!TABLE_DATE_ISSUED</vt:lpstr>
      <vt:lpstr>'x-404'!TABLE_DATE_ISSUED</vt:lpstr>
      <vt:lpstr>'x-405'!TABLE_DATE_ISSUED</vt:lpstr>
      <vt:lpstr>'x-406 '!TABLE_DATE_ISSUED</vt:lpstr>
      <vt:lpstr>'x-407'!TABLE_DATE_ISSUED</vt:lpstr>
      <vt:lpstr>'x-501'!TABLE_DATE_ISSUED</vt:lpstr>
      <vt:lpstr>'x-502'!TABLE_DATE_ISSUED</vt:lpstr>
      <vt:lpstr>'x-503'!TABLE_DATE_ISSUED</vt:lpstr>
      <vt:lpstr>'x-504'!TABLE_DATE_ISSUED</vt:lpstr>
      <vt:lpstr>'x-505'!TABLE_DATE_ISSUED</vt:lpstr>
      <vt:lpstr>'x-506'!TABLE_DATE_ISSUED</vt:lpstr>
      <vt:lpstr>'x-507'!TABLE_DATE_ISSUED</vt:lpstr>
      <vt:lpstr>'x-601'!TABLE_DATE_ISSUED</vt:lpstr>
      <vt:lpstr>'x-602'!TABLE_DATE_ISSUED</vt:lpstr>
      <vt:lpstr>'x-603'!TABLE_DATE_ISSUED</vt:lpstr>
      <vt:lpstr>'x-604'!TABLE_DATE_ISSUED</vt:lpstr>
      <vt:lpstr>'x-605'!TABLE_DATE_ISSUED</vt:lpstr>
      <vt:lpstr>'x-606'!TABLE_DATE_ISSUED</vt:lpstr>
      <vt:lpstr>'x-607'!TABLE_DATE_ISSUED</vt:lpstr>
      <vt:lpstr>'x-608'!TABLE_DATE_ISSUED</vt:lpstr>
      <vt:lpstr>'x-609'!TABLE_DATE_ISSUED</vt:lpstr>
      <vt:lpstr>'x-610'!TABLE_DATE_ISSUED</vt:lpstr>
      <vt:lpstr>'x-611'!TABLE_DATE_ISSUED</vt:lpstr>
      <vt:lpstr>'x-612'!TABLE_DATE_ISSUED</vt:lpstr>
      <vt:lpstr>'x-613'!TABLE_DATE_ISSUED</vt:lpstr>
      <vt:lpstr>'x-614'!TABLE_DATE_ISSUED</vt:lpstr>
      <vt:lpstr>'x-615'!TABLE_DATE_ISSUED</vt:lpstr>
      <vt:lpstr>'x-616'!TABLE_DATE_ISSUED</vt:lpstr>
      <vt:lpstr>'x-617'!TABLE_DATE_ISSUED</vt:lpstr>
      <vt:lpstr>'x-618'!TABLE_DATE_ISSUED</vt:lpstr>
      <vt:lpstr>'x-619'!TABLE_DATE_ISSUED</vt:lpstr>
      <vt:lpstr>'x-620'!TABLE_DATE_ISSUED</vt:lpstr>
      <vt:lpstr>'x-621'!TABLE_DATE_ISSUED</vt:lpstr>
      <vt:lpstr>'x-622'!TABLE_DATE_ISSUED</vt:lpstr>
      <vt:lpstr>'x-626'!TABLE_DATE_ISSUED</vt:lpstr>
      <vt:lpstr>'x-627'!TABLE_DATE_ISSUED</vt:lpstr>
      <vt:lpstr>'x-701'!TABLE_DATE_ISSUED</vt:lpstr>
      <vt:lpstr>'x-702'!TABLE_DATE_ISSUED</vt:lpstr>
      <vt:lpstr>TABLE_DATE_ISSUED</vt:lpstr>
      <vt:lpstr>'x-201'!TABLE_DATE_ISSUED_1</vt:lpstr>
      <vt:lpstr>'x-202'!TABLE_DATE_ISSUED_1</vt:lpstr>
      <vt:lpstr>'x-203'!TABLE_DATE_ISSUED_1</vt:lpstr>
      <vt:lpstr>'x-204'!TABLE_DATE_ISSUED_1</vt:lpstr>
      <vt:lpstr>'x-205'!TABLE_DATE_ISSUED_1</vt:lpstr>
      <vt:lpstr>'x-206'!TABLE_DATE_ISSUED_1</vt:lpstr>
      <vt:lpstr>'x-207'!TABLE_DATE_ISSUED_1</vt:lpstr>
      <vt:lpstr>'x-208'!TABLE_DATE_ISSUED_1</vt:lpstr>
      <vt:lpstr>'x-209'!TABLE_DATE_ISSUED_1</vt:lpstr>
      <vt:lpstr>'x-210'!TABLE_DATE_ISSUED_1</vt:lpstr>
      <vt:lpstr>'x-211'!TABLE_DATE_ISSUED_1</vt:lpstr>
      <vt:lpstr>'x-212'!TABLE_DATE_ISSUED_1</vt:lpstr>
      <vt:lpstr>'x-213'!TABLE_DATE_ISSUED_1</vt:lpstr>
      <vt:lpstr>'x-214'!TABLE_DATE_ISSUED_1</vt:lpstr>
      <vt:lpstr>'x-215'!TABLE_DATE_ISSUED_1</vt:lpstr>
      <vt:lpstr>'x-220'!TABLE_DATE_ISSUED_1</vt:lpstr>
      <vt:lpstr>'x-221'!TABLE_DATE_ISSUED_1</vt:lpstr>
      <vt:lpstr>'x-301'!TABLE_DATE_ISSUED_1</vt:lpstr>
      <vt:lpstr>'x-302'!TABLE_DATE_ISSUED_1</vt:lpstr>
      <vt:lpstr>'x-303'!TABLE_DATE_ISSUED_1</vt:lpstr>
      <vt:lpstr>'x-304'!TABLE_DATE_ISSUED_1</vt:lpstr>
      <vt:lpstr>'x-305'!TABLE_DATE_ISSUED_1</vt:lpstr>
      <vt:lpstr>'x-306'!TABLE_DATE_ISSUED_1</vt:lpstr>
      <vt:lpstr>'x-307'!TABLE_DATE_ISSUED_1</vt:lpstr>
      <vt:lpstr>'x-308'!TABLE_DATE_ISSUED_1</vt:lpstr>
      <vt:lpstr>'x-309'!TABLE_DATE_ISSUED_1</vt:lpstr>
      <vt:lpstr>'x-310'!TABLE_DATE_ISSUED_1</vt:lpstr>
      <vt:lpstr>'x-311'!TABLE_DATE_ISSUED_1</vt:lpstr>
      <vt:lpstr>'x-312'!TABLE_DATE_ISSUED_1</vt:lpstr>
      <vt:lpstr>'x-313'!TABLE_DATE_ISSUED_1</vt:lpstr>
      <vt:lpstr>'x-314'!TABLE_DATE_ISSUED_1</vt:lpstr>
      <vt:lpstr>'x-315'!TABLE_DATE_ISSUED_1</vt:lpstr>
      <vt:lpstr>'x-316'!TABLE_DATE_ISSUED_1</vt:lpstr>
      <vt:lpstr>'x-317'!TABLE_DATE_ISSUED_1</vt:lpstr>
      <vt:lpstr>'x-321'!TABLE_DATE_ISSUED_1</vt:lpstr>
      <vt:lpstr>'x-322'!TABLE_DATE_ISSUED_1</vt:lpstr>
      <vt:lpstr>'x-323'!TABLE_DATE_ISSUED_1</vt:lpstr>
      <vt:lpstr>'x-324'!TABLE_DATE_ISSUED_1</vt:lpstr>
      <vt:lpstr>'x-325'!TABLE_DATE_ISSUED_1</vt:lpstr>
      <vt:lpstr>'x-326'!TABLE_DATE_ISSUED_1</vt:lpstr>
      <vt:lpstr>'x-327'!TABLE_DATE_ISSUED_1</vt:lpstr>
      <vt:lpstr>'x-328'!TABLE_DATE_ISSUED_1</vt:lpstr>
      <vt:lpstr>'x-329'!TABLE_DATE_ISSUED_1</vt:lpstr>
      <vt:lpstr>'x-330'!TABLE_DATE_ISSUED_1</vt:lpstr>
      <vt:lpstr>'x-331'!TABLE_DATE_ISSUED_1</vt:lpstr>
      <vt:lpstr>'x-401'!TABLE_DATE_ISSUED_1</vt:lpstr>
      <vt:lpstr>'x-402'!TABLE_DATE_ISSUED_1</vt:lpstr>
      <vt:lpstr>'x-403'!TABLE_DATE_ISSUED_1</vt:lpstr>
      <vt:lpstr>'x-404'!TABLE_DATE_ISSUED_1</vt:lpstr>
      <vt:lpstr>'x-405'!TABLE_DATE_ISSUED_1</vt:lpstr>
      <vt:lpstr>'x-406 '!TABLE_DATE_ISSUED_1</vt:lpstr>
      <vt:lpstr>'x-407'!TABLE_DATE_ISSUED_1</vt:lpstr>
      <vt:lpstr>'x-501'!TABLE_DATE_ISSUED_1</vt:lpstr>
      <vt:lpstr>'x-502'!TABLE_DATE_ISSUED_1</vt:lpstr>
      <vt:lpstr>'x-503'!TABLE_DATE_ISSUED_1</vt:lpstr>
      <vt:lpstr>'x-504'!TABLE_DATE_ISSUED_1</vt:lpstr>
      <vt:lpstr>'x-505'!TABLE_DATE_ISSUED_1</vt:lpstr>
      <vt:lpstr>'x-506'!TABLE_DATE_ISSUED_1</vt:lpstr>
      <vt:lpstr>'x-507'!TABLE_DATE_ISSUED_1</vt:lpstr>
      <vt:lpstr>'x-601'!TABLE_DATE_ISSUED_1</vt:lpstr>
      <vt:lpstr>'x-602'!TABLE_DATE_ISSUED_1</vt:lpstr>
      <vt:lpstr>'x-603'!TABLE_DATE_ISSUED_1</vt:lpstr>
      <vt:lpstr>'x-604'!TABLE_DATE_ISSUED_1</vt:lpstr>
      <vt:lpstr>'x-605'!TABLE_DATE_ISSUED_1</vt:lpstr>
      <vt:lpstr>'x-606'!TABLE_DATE_ISSUED_1</vt:lpstr>
      <vt:lpstr>'x-607'!TABLE_DATE_ISSUED_1</vt:lpstr>
      <vt:lpstr>'x-608'!TABLE_DATE_ISSUED_1</vt:lpstr>
      <vt:lpstr>'x-609'!TABLE_DATE_ISSUED_1</vt:lpstr>
      <vt:lpstr>'x-610'!TABLE_DATE_ISSUED_1</vt:lpstr>
      <vt:lpstr>'x-611'!TABLE_DATE_ISSUED_1</vt:lpstr>
      <vt:lpstr>'x-612'!TABLE_DATE_ISSUED_1</vt:lpstr>
      <vt:lpstr>'x-613'!TABLE_DATE_ISSUED_1</vt:lpstr>
      <vt:lpstr>'x-614'!TABLE_DATE_ISSUED_1</vt:lpstr>
      <vt:lpstr>'x-615'!TABLE_DATE_ISSUED_1</vt:lpstr>
      <vt:lpstr>'x-616'!TABLE_DATE_ISSUED_1</vt:lpstr>
      <vt:lpstr>'x-617'!TABLE_DATE_ISSUED_1</vt:lpstr>
      <vt:lpstr>'x-618'!TABLE_DATE_ISSUED_1</vt:lpstr>
      <vt:lpstr>'x-619'!TABLE_DATE_ISSUED_1</vt:lpstr>
      <vt:lpstr>'x-620'!TABLE_DATE_ISSUED_1</vt:lpstr>
      <vt:lpstr>'x-621'!TABLE_DATE_ISSUED_1</vt:lpstr>
      <vt:lpstr>'x-622'!TABLE_DATE_ISSUED_1</vt:lpstr>
      <vt:lpstr>'x-626'!TABLE_DATE_ISSUED_1</vt:lpstr>
      <vt:lpstr>'x-627'!TABLE_DATE_ISSUED_1</vt:lpstr>
      <vt:lpstr>'x-701'!TABLE_DATE_ISSUED_1</vt:lpstr>
      <vt:lpstr>'x-702'!TABLE_DATE_ISSUED_1</vt:lpstr>
      <vt:lpstr>'x-201'!TABLE_DESCRIPTION</vt:lpstr>
      <vt:lpstr>'x-202'!TABLE_DESCRIPTION</vt:lpstr>
      <vt:lpstr>'x-203'!TABLE_DESCRIPTION</vt:lpstr>
      <vt:lpstr>'x-204'!TABLE_DESCRIPTION</vt:lpstr>
      <vt:lpstr>'x-205'!TABLE_DESCRIPTION</vt:lpstr>
      <vt:lpstr>'x-206'!TABLE_DESCRIPTION</vt:lpstr>
      <vt:lpstr>'x-207'!TABLE_DESCRIPTION</vt:lpstr>
      <vt:lpstr>'x-208'!TABLE_DESCRIPTION</vt:lpstr>
      <vt:lpstr>'x-209'!TABLE_DESCRIPTION</vt:lpstr>
      <vt:lpstr>'x-210'!TABLE_DESCRIPTION</vt:lpstr>
      <vt:lpstr>'x-211'!TABLE_DESCRIPTION</vt:lpstr>
      <vt:lpstr>'x-212'!TABLE_DESCRIPTION</vt:lpstr>
      <vt:lpstr>'x-213'!TABLE_DESCRIPTION</vt:lpstr>
      <vt:lpstr>'x-214'!TABLE_DESCRIPTION</vt:lpstr>
      <vt:lpstr>'x-215'!TABLE_DESCRIPTION</vt:lpstr>
      <vt:lpstr>'x-220'!TABLE_DESCRIPTION</vt:lpstr>
      <vt:lpstr>'x-221'!TABLE_DESCRIPTION</vt:lpstr>
      <vt:lpstr>'x-301'!TABLE_DESCRIPTION</vt:lpstr>
      <vt:lpstr>'x-302'!TABLE_DESCRIPTION</vt:lpstr>
      <vt:lpstr>'x-303'!TABLE_DESCRIPTION</vt:lpstr>
      <vt:lpstr>'x-304'!TABLE_DESCRIPTION</vt:lpstr>
      <vt:lpstr>'x-305'!TABLE_DESCRIPTION</vt:lpstr>
      <vt:lpstr>'x-306'!TABLE_DESCRIPTION</vt:lpstr>
      <vt:lpstr>'x-307'!TABLE_DESCRIPTION</vt:lpstr>
      <vt:lpstr>'x-308'!TABLE_DESCRIPTION</vt:lpstr>
      <vt:lpstr>'x-309'!TABLE_DESCRIPTION</vt:lpstr>
      <vt:lpstr>'x-310'!TABLE_DESCRIPTION</vt:lpstr>
      <vt:lpstr>'x-311'!TABLE_DESCRIPTION</vt:lpstr>
      <vt:lpstr>'x-312'!TABLE_DESCRIPTION</vt:lpstr>
      <vt:lpstr>'x-313'!TABLE_DESCRIPTION</vt:lpstr>
      <vt:lpstr>'x-314'!TABLE_DESCRIPTION</vt:lpstr>
      <vt:lpstr>'x-315'!TABLE_DESCRIPTION</vt:lpstr>
      <vt:lpstr>'x-316'!TABLE_DESCRIPTION</vt:lpstr>
      <vt:lpstr>'x-317'!TABLE_DESCRIPTION</vt:lpstr>
      <vt:lpstr>'x-321'!TABLE_DESCRIPTION</vt:lpstr>
      <vt:lpstr>'x-322'!TABLE_DESCRIPTION</vt:lpstr>
      <vt:lpstr>'x-323'!TABLE_DESCRIPTION</vt:lpstr>
      <vt:lpstr>'x-324'!TABLE_DESCRIPTION</vt:lpstr>
      <vt:lpstr>'x-325'!TABLE_DESCRIPTION</vt:lpstr>
      <vt:lpstr>'x-326'!TABLE_DESCRIPTION</vt:lpstr>
      <vt:lpstr>'x-327'!TABLE_DESCRIPTION</vt:lpstr>
      <vt:lpstr>'x-328'!TABLE_DESCRIPTION</vt:lpstr>
      <vt:lpstr>'x-329'!TABLE_DESCRIPTION</vt:lpstr>
      <vt:lpstr>'x-330'!TABLE_DESCRIPTION</vt:lpstr>
      <vt:lpstr>'x-331'!TABLE_DESCRIPTION</vt:lpstr>
      <vt:lpstr>'x-401'!TABLE_DESCRIPTION</vt:lpstr>
      <vt:lpstr>'x-402'!TABLE_DESCRIPTION</vt:lpstr>
      <vt:lpstr>'x-403'!TABLE_DESCRIPTION</vt:lpstr>
      <vt:lpstr>'x-404'!TABLE_DESCRIPTION</vt:lpstr>
      <vt:lpstr>'x-405'!TABLE_DESCRIPTION</vt:lpstr>
      <vt:lpstr>'x-406 '!TABLE_DESCRIPTION</vt:lpstr>
      <vt:lpstr>'x-407'!TABLE_DESCRIPTION</vt:lpstr>
      <vt:lpstr>'x-501'!TABLE_DESCRIPTION</vt:lpstr>
      <vt:lpstr>'x-502'!TABLE_DESCRIPTION</vt:lpstr>
      <vt:lpstr>'x-503'!TABLE_DESCRIPTION</vt:lpstr>
      <vt:lpstr>'x-504'!TABLE_DESCRIPTION</vt:lpstr>
      <vt:lpstr>'x-505'!TABLE_DESCRIPTION</vt:lpstr>
      <vt:lpstr>'x-506'!TABLE_DESCRIPTION</vt:lpstr>
      <vt:lpstr>'x-507'!TABLE_DESCRIPTION</vt:lpstr>
      <vt:lpstr>'x-601'!TABLE_DESCRIPTION</vt:lpstr>
      <vt:lpstr>'x-602'!TABLE_DESCRIPTION</vt:lpstr>
      <vt:lpstr>'x-603'!TABLE_DESCRIPTION</vt:lpstr>
      <vt:lpstr>'x-604'!TABLE_DESCRIPTION</vt:lpstr>
      <vt:lpstr>'x-605'!TABLE_DESCRIPTION</vt:lpstr>
      <vt:lpstr>'x-606'!TABLE_DESCRIPTION</vt:lpstr>
      <vt:lpstr>'x-607'!TABLE_DESCRIPTION</vt:lpstr>
      <vt:lpstr>'x-608'!TABLE_DESCRIPTION</vt:lpstr>
      <vt:lpstr>'x-609'!TABLE_DESCRIPTION</vt:lpstr>
      <vt:lpstr>'x-610'!TABLE_DESCRIPTION</vt:lpstr>
      <vt:lpstr>'x-611'!TABLE_DESCRIPTION</vt:lpstr>
      <vt:lpstr>'x-612'!TABLE_DESCRIPTION</vt:lpstr>
      <vt:lpstr>'x-613'!TABLE_DESCRIPTION</vt:lpstr>
      <vt:lpstr>'x-614'!TABLE_DESCRIPTION</vt:lpstr>
      <vt:lpstr>'x-615'!TABLE_DESCRIPTION</vt:lpstr>
      <vt:lpstr>'x-616'!TABLE_DESCRIPTION</vt:lpstr>
      <vt:lpstr>'x-617'!TABLE_DESCRIPTION</vt:lpstr>
      <vt:lpstr>'x-618'!TABLE_DESCRIPTION</vt:lpstr>
      <vt:lpstr>'x-619'!TABLE_DESCRIPTION</vt:lpstr>
      <vt:lpstr>'x-620'!TABLE_DESCRIPTION</vt:lpstr>
      <vt:lpstr>'x-621'!TABLE_DESCRIPTION</vt:lpstr>
      <vt:lpstr>'x-622'!TABLE_DESCRIPTION</vt:lpstr>
      <vt:lpstr>'x-626'!TABLE_DESCRIPTION</vt:lpstr>
      <vt:lpstr>'x-627'!TABLE_DESCRIPTION</vt:lpstr>
      <vt:lpstr>'x-701'!TABLE_DESCRIPTION</vt:lpstr>
      <vt:lpstr>'x-702'!TABLE_DESCRIPTION</vt:lpstr>
      <vt:lpstr>TABLE_DESCRIPTION</vt:lpstr>
      <vt:lpstr>'x-201'!TABLE_DESCRIPTION_1</vt:lpstr>
      <vt:lpstr>'x-202'!TABLE_DESCRIPTION_1</vt:lpstr>
      <vt:lpstr>'x-203'!TABLE_DESCRIPTION_1</vt:lpstr>
      <vt:lpstr>'x-204'!TABLE_DESCRIPTION_1</vt:lpstr>
      <vt:lpstr>'x-205'!TABLE_DESCRIPTION_1</vt:lpstr>
      <vt:lpstr>'x-206'!TABLE_DESCRIPTION_1</vt:lpstr>
      <vt:lpstr>'x-207'!TABLE_DESCRIPTION_1</vt:lpstr>
      <vt:lpstr>'x-208'!TABLE_DESCRIPTION_1</vt:lpstr>
      <vt:lpstr>'x-209'!TABLE_DESCRIPTION_1</vt:lpstr>
      <vt:lpstr>'x-210'!TABLE_DESCRIPTION_1</vt:lpstr>
      <vt:lpstr>'x-211'!TABLE_DESCRIPTION_1</vt:lpstr>
      <vt:lpstr>'x-212'!TABLE_DESCRIPTION_1</vt:lpstr>
      <vt:lpstr>'x-213'!TABLE_DESCRIPTION_1</vt:lpstr>
      <vt:lpstr>'x-214'!TABLE_DESCRIPTION_1</vt:lpstr>
      <vt:lpstr>'x-215'!TABLE_DESCRIPTION_1</vt:lpstr>
      <vt:lpstr>'x-220'!TABLE_DESCRIPTION_1</vt:lpstr>
      <vt:lpstr>'x-221'!TABLE_DESCRIPTION_1</vt:lpstr>
      <vt:lpstr>'x-301'!TABLE_DESCRIPTION_1</vt:lpstr>
      <vt:lpstr>'x-302'!TABLE_DESCRIPTION_1</vt:lpstr>
      <vt:lpstr>'x-303'!TABLE_DESCRIPTION_1</vt:lpstr>
      <vt:lpstr>'x-304'!TABLE_DESCRIPTION_1</vt:lpstr>
      <vt:lpstr>'x-305'!TABLE_DESCRIPTION_1</vt:lpstr>
      <vt:lpstr>'x-306'!TABLE_DESCRIPTION_1</vt:lpstr>
      <vt:lpstr>'x-307'!TABLE_DESCRIPTION_1</vt:lpstr>
      <vt:lpstr>'x-308'!TABLE_DESCRIPTION_1</vt:lpstr>
      <vt:lpstr>'x-309'!TABLE_DESCRIPTION_1</vt:lpstr>
      <vt:lpstr>'x-310'!TABLE_DESCRIPTION_1</vt:lpstr>
      <vt:lpstr>'x-311'!TABLE_DESCRIPTION_1</vt:lpstr>
      <vt:lpstr>'x-312'!TABLE_DESCRIPTION_1</vt:lpstr>
      <vt:lpstr>'x-313'!TABLE_DESCRIPTION_1</vt:lpstr>
      <vt:lpstr>'x-314'!TABLE_DESCRIPTION_1</vt:lpstr>
      <vt:lpstr>'x-315'!TABLE_DESCRIPTION_1</vt:lpstr>
      <vt:lpstr>'x-316'!TABLE_DESCRIPTION_1</vt:lpstr>
      <vt:lpstr>'x-317'!TABLE_DESCRIPTION_1</vt:lpstr>
      <vt:lpstr>'x-321'!TABLE_DESCRIPTION_1</vt:lpstr>
      <vt:lpstr>'x-322'!TABLE_DESCRIPTION_1</vt:lpstr>
      <vt:lpstr>'x-323'!TABLE_DESCRIPTION_1</vt:lpstr>
      <vt:lpstr>'x-324'!TABLE_DESCRIPTION_1</vt:lpstr>
      <vt:lpstr>'x-325'!TABLE_DESCRIPTION_1</vt:lpstr>
      <vt:lpstr>'x-326'!TABLE_DESCRIPTION_1</vt:lpstr>
      <vt:lpstr>'x-327'!TABLE_DESCRIPTION_1</vt:lpstr>
      <vt:lpstr>'x-328'!TABLE_DESCRIPTION_1</vt:lpstr>
      <vt:lpstr>'x-329'!TABLE_DESCRIPTION_1</vt:lpstr>
      <vt:lpstr>'x-330'!TABLE_DESCRIPTION_1</vt:lpstr>
      <vt:lpstr>'x-331'!TABLE_DESCRIPTION_1</vt:lpstr>
      <vt:lpstr>'x-401'!TABLE_DESCRIPTION_1</vt:lpstr>
      <vt:lpstr>'x-402'!TABLE_DESCRIPTION_1</vt:lpstr>
      <vt:lpstr>'x-403'!TABLE_DESCRIPTION_1</vt:lpstr>
      <vt:lpstr>'x-404'!TABLE_DESCRIPTION_1</vt:lpstr>
      <vt:lpstr>'x-405'!TABLE_DESCRIPTION_1</vt:lpstr>
      <vt:lpstr>'x-406 '!TABLE_DESCRIPTION_1</vt:lpstr>
      <vt:lpstr>'x-407'!TABLE_DESCRIPTION_1</vt:lpstr>
      <vt:lpstr>'x-501'!TABLE_DESCRIPTION_1</vt:lpstr>
      <vt:lpstr>'x-502'!TABLE_DESCRIPTION_1</vt:lpstr>
      <vt:lpstr>'x-503'!TABLE_DESCRIPTION_1</vt:lpstr>
      <vt:lpstr>'x-504'!TABLE_DESCRIPTION_1</vt:lpstr>
      <vt:lpstr>'x-505'!TABLE_DESCRIPTION_1</vt:lpstr>
      <vt:lpstr>'x-506'!TABLE_DESCRIPTION_1</vt:lpstr>
      <vt:lpstr>'x-507'!TABLE_DESCRIPTION_1</vt:lpstr>
      <vt:lpstr>'x-601'!TABLE_DESCRIPTION_1</vt:lpstr>
      <vt:lpstr>'x-602'!TABLE_DESCRIPTION_1</vt:lpstr>
      <vt:lpstr>'x-603'!TABLE_DESCRIPTION_1</vt:lpstr>
      <vt:lpstr>'x-604'!TABLE_DESCRIPTION_1</vt:lpstr>
      <vt:lpstr>'x-605'!TABLE_DESCRIPTION_1</vt:lpstr>
      <vt:lpstr>'x-606'!TABLE_DESCRIPTION_1</vt:lpstr>
      <vt:lpstr>'x-607'!TABLE_DESCRIPTION_1</vt:lpstr>
      <vt:lpstr>'x-608'!TABLE_DESCRIPTION_1</vt:lpstr>
      <vt:lpstr>'x-609'!TABLE_DESCRIPTION_1</vt:lpstr>
      <vt:lpstr>'x-610'!TABLE_DESCRIPTION_1</vt:lpstr>
      <vt:lpstr>'x-611'!TABLE_DESCRIPTION_1</vt:lpstr>
      <vt:lpstr>'x-612'!TABLE_DESCRIPTION_1</vt:lpstr>
      <vt:lpstr>'x-613'!TABLE_DESCRIPTION_1</vt:lpstr>
      <vt:lpstr>'x-614'!TABLE_DESCRIPTION_1</vt:lpstr>
      <vt:lpstr>'x-615'!TABLE_DESCRIPTION_1</vt:lpstr>
      <vt:lpstr>'x-616'!TABLE_DESCRIPTION_1</vt:lpstr>
      <vt:lpstr>'x-617'!TABLE_DESCRIPTION_1</vt:lpstr>
      <vt:lpstr>'x-618'!TABLE_DESCRIPTION_1</vt:lpstr>
      <vt:lpstr>'x-619'!TABLE_DESCRIPTION_1</vt:lpstr>
      <vt:lpstr>'x-620'!TABLE_DESCRIPTION_1</vt:lpstr>
      <vt:lpstr>'x-621'!TABLE_DESCRIPTION_1</vt:lpstr>
      <vt:lpstr>'x-622'!TABLE_DESCRIPTION_1</vt:lpstr>
      <vt:lpstr>'x-626'!TABLE_DESCRIPTION_1</vt:lpstr>
      <vt:lpstr>'x-627'!TABLE_DESCRIPTION_1</vt:lpstr>
      <vt:lpstr>'x-701'!TABLE_DESCRIPTION_1</vt:lpstr>
      <vt:lpstr>'x-702'!TABLE_DESCRIPTION_1</vt:lpstr>
      <vt:lpstr>'x-201'!TABLE_FACTOR_STATUS</vt:lpstr>
      <vt:lpstr>'x-202'!TABLE_FACTOR_STATUS</vt:lpstr>
      <vt:lpstr>'x-203'!TABLE_FACTOR_STATUS</vt:lpstr>
      <vt:lpstr>'x-204'!TABLE_FACTOR_STATUS</vt:lpstr>
      <vt:lpstr>'x-205'!TABLE_FACTOR_STATUS</vt:lpstr>
      <vt:lpstr>'x-206'!TABLE_FACTOR_STATUS</vt:lpstr>
      <vt:lpstr>'x-207'!TABLE_FACTOR_STATUS</vt:lpstr>
      <vt:lpstr>'x-208'!TABLE_FACTOR_STATUS</vt:lpstr>
      <vt:lpstr>'x-209'!TABLE_FACTOR_STATUS</vt:lpstr>
      <vt:lpstr>'x-210'!TABLE_FACTOR_STATUS</vt:lpstr>
      <vt:lpstr>'x-211'!TABLE_FACTOR_STATUS</vt:lpstr>
      <vt:lpstr>'x-212'!TABLE_FACTOR_STATUS</vt:lpstr>
      <vt:lpstr>'x-213'!TABLE_FACTOR_STATUS</vt:lpstr>
      <vt:lpstr>'x-214'!TABLE_FACTOR_STATUS</vt:lpstr>
      <vt:lpstr>'x-215'!TABLE_FACTOR_STATUS</vt:lpstr>
      <vt:lpstr>'x-220'!TABLE_FACTOR_STATUS</vt:lpstr>
      <vt:lpstr>'x-221'!TABLE_FACTOR_STATUS</vt:lpstr>
      <vt:lpstr>'x-301'!TABLE_FACTOR_STATUS</vt:lpstr>
      <vt:lpstr>'x-302'!TABLE_FACTOR_STATUS</vt:lpstr>
      <vt:lpstr>'x-303'!TABLE_FACTOR_STATUS</vt:lpstr>
      <vt:lpstr>'x-304'!TABLE_FACTOR_STATUS</vt:lpstr>
      <vt:lpstr>'x-305'!TABLE_FACTOR_STATUS</vt:lpstr>
      <vt:lpstr>'x-306'!TABLE_FACTOR_STATUS</vt:lpstr>
      <vt:lpstr>'x-307'!TABLE_FACTOR_STATUS</vt:lpstr>
      <vt:lpstr>'x-308'!TABLE_FACTOR_STATUS</vt:lpstr>
      <vt:lpstr>'x-309'!TABLE_FACTOR_STATUS</vt:lpstr>
      <vt:lpstr>'x-310'!TABLE_FACTOR_STATUS</vt:lpstr>
      <vt:lpstr>'x-311'!TABLE_FACTOR_STATUS</vt:lpstr>
      <vt:lpstr>'x-312'!TABLE_FACTOR_STATUS</vt:lpstr>
      <vt:lpstr>'x-313'!TABLE_FACTOR_STATUS</vt:lpstr>
      <vt:lpstr>'x-314'!TABLE_FACTOR_STATUS</vt:lpstr>
      <vt:lpstr>'x-315'!TABLE_FACTOR_STATUS</vt:lpstr>
      <vt:lpstr>'x-316'!TABLE_FACTOR_STATUS</vt:lpstr>
      <vt:lpstr>'x-317'!TABLE_FACTOR_STATUS</vt:lpstr>
      <vt:lpstr>'x-321'!TABLE_FACTOR_STATUS</vt:lpstr>
      <vt:lpstr>'x-322'!TABLE_FACTOR_STATUS</vt:lpstr>
      <vt:lpstr>'x-323'!TABLE_FACTOR_STATUS</vt:lpstr>
      <vt:lpstr>'x-324'!TABLE_FACTOR_STATUS</vt:lpstr>
      <vt:lpstr>'x-325'!TABLE_FACTOR_STATUS</vt:lpstr>
      <vt:lpstr>'x-326'!TABLE_FACTOR_STATUS</vt:lpstr>
      <vt:lpstr>'x-327'!TABLE_FACTOR_STATUS</vt:lpstr>
      <vt:lpstr>'x-328'!TABLE_FACTOR_STATUS</vt:lpstr>
      <vt:lpstr>'x-329'!TABLE_FACTOR_STATUS</vt:lpstr>
      <vt:lpstr>'x-330'!TABLE_FACTOR_STATUS</vt:lpstr>
      <vt:lpstr>'x-331'!TABLE_FACTOR_STATUS</vt:lpstr>
      <vt:lpstr>'x-401'!TABLE_FACTOR_STATUS</vt:lpstr>
      <vt:lpstr>'x-402'!TABLE_FACTOR_STATUS</vt:lpstr>
      <vt:lpstr>'x-403'!TABLE_FACTOR_STATUS</vt:lpstr>
      <vt:lpstr>'x-404'!TABLE_FACTOR_STATUS</vt:lpstr>
      <vt:lpstr>'x-405'!TABLE_FACTOR_STATUS</vt:lpstr>
      <vt:lpstr>'x-406 '!TABLE_FACTOR_STATUS</vt:lpstr>
      <vt:lpstr>'x-407'!TABLE_FACTOR_STATUS</vt:lpstr>
      <vt:lpstr>'x-501'!TABLE_FACTOR_STATUS</vt:lpstr>
      <vt:lpstr>'x-502'!TABLE_FACTOR_STATUS</vt:lpstr>
      <vt:lpstr>'x-503'!TABLE_FACTOR_STATUS</vt:lpstr>
      <vt:lpstr>'x-504'!TABLE_FACTOR_STATUS</vt:lpstr>
      <vt:lpstr>'x-505'!TABLE_FACTOR_STATUS</vt:lpstr>
      <vt:lpstr>'x-506'!TABLE_FACTOR_STATUS</vt:lpstr>
      <vt:lpstr>'x-507'!TABLE_FACTOR_STATUS</vt:lpstr>
      <vt:lpstr>'x-601'!TABLE_FACTOR_STATUS</vt:lpstr>
      <vt:lpstr>'x-602'!TABLE_FACTOR_STATUS</vt:lpstr>
      <vt:lpstr>'x-603'!TABLE_FACTOR_STATUS</vt:lpstr>
      <vt:lpstr>'x-604'!TABLE_FACTOR_STATUS</vt:lpstr>
      <vt:lpstr>'x-605'!TABLE_FACTOR_STATUS</vt:lpstr>
      <vt:lpstr>'x-606'!TABLE_FACTOR_STATUS</vt:lpstr>
      <vt:lpstr>'x-607'!TABLE_FACTOR_STATUS</vt:lpstr>
      <vt:lpstr>'x-608'!TABLE_FACTOR_STATUS</vt:lpstr>
      <vt:lpstr>'x-609'!TABLE_FACTOR_STATUS</vt:lpstr>
      <vt:lpstr>'x-610'!TABLE_FACTOR_STATUS</vt:lpstr>
      <vt:lpstr>'x-611'!TABLE_FACTOR_STATUS</vt:lpstr>
      <vt:lpstr>'x-612'!TABLE_FACTOR_STATUS</vt:lpstr>
      <vt:lpstr>'x-613'!TABLE_FACTOR_STATUS</vt:lpstr>
      <vt:lpstr>'x-614'!TABLE_FACTOR_STATUS</vt:lpstr>
      <vt:lpstr>'x-615'!TABLE_FACTOR_STATUS</vt:lpstr>
      <vt:lpstr>'x-616'!TABLE_FACTOR_STATUS</vt:lpstr>
      <vt:lpstr>'x-617'!TABLE_FACTOR_STATUS</vt:lpstr>
      <vt:lpstr>'x-618'!TABLE_FACTOR_STATUS</vt:lpstr>
      <vt:lpstr>'x-619'!TABLE_FACTOR_STATUS</vt:lpstr>
      <vt:lpstr>'x-620'!TABLE_FACTOR_STATUS</vt:lpstr>
      <vt:lpstr>'x-621'!TABLE_FACTOR_STATUS</vt:lpstr>
      <vt:lpstr>'x-622'!TABLE_FACTOR_STATUS</vt:lpstr>
      <vt:lpstr>'x-626'!TABLE_FACTOR_STATUS</vt:lpstr>
      <vt:lpstr>'x-627'!TABLE_FACTOR_STATUS</vt:lpstr>
      <vt:lpstr>'x-701'!TABLE_FACTOR_STATUS</vt:lpstr>
      <vt:lpstr>'x-702'!TABLE_FACTOR_STATUS</vt:lpstr>
      <vt:lpstr>TABLE_FACTOR_STATUS</vt:lpstr>
      <vt:lpstr>'x-201'!TABLE_FACTOR_STATUS_1</vt:lpstr>
      <vt:lpstr>'x-202'!TABLE_FACTOR_STATUS_1</vt:lpstr>
      <vt:lpstr>'x-203'!TABLE_FACTOR_STATUS_1</vt:lpstr>
      <vt:lpstr>'x-204'!TABLE_FACTOR_STATUS_1</vt:lpstr>
      <vt:lpstr>'x-205'!TABLE_FACTOR_STATUS_1</vt:lpstr>
      <vt:lpstr>'x-206'!TABLE_FACTOR_STATUS_1</vt:lpstr>
      <vt:lpstr>'x-207'!TABLE_FACTOR_STATUS_1</vt:lpstr>
      <vt:lpstr>'x-208'!TABLE_FACTOR_STATUS_1</vt:lpstr>
      <vt:lpstr>'x-209'!TABLE_FACTOR_STATUS_1</vt:lpstr>
      <vt:lpstr>'x-210'!TABLE_FACTOR_STATUS_1</vt:lpstr>
      <vt:lpstr>'x-211'!TABLE_FACTOR_STATUS_1</vt:lpstr>
      <vt:lpstr>'x-212'!TABLE_FACTOR_STATUS_1</vt:lpstr>
      <vt:lpstr>'x-213'!TABLE_FACTOR_STATUS_1</vt:lpstr>
      <vt:lpstr>'x-214'!TABLE_FACTOR_STATUS_1</vt:lpstr>
      <vt:lpstr>'x-215'!TABLE_FACTOR_STATUS_1</vt:lpstr>
      <vt:lpstr>'x-220'!TABLE_FACTOR_STATUS_1</vt:lpstr>
      <vt:lpstr>'x-221'!TABLE_FACTOR_STATUS_1</vt:lpstr>
      <vt:lpstr>'x-301'!TABLE_FACTOR_STATUS_1</vt:lpstr>
      <vt:lpstr>'x-302'!TABLE_FACTOR_STATUS_1</vt:lpstr>
      <vt:lpstr>'x-303'!TABLE_FACTOR_STATUS_1</vt:lpstr>
      <vt:lpstr>'x-304'!TABLE_FACTOR_STATUS_1</vt:lpstr>
      <vt:lpstr>'x-305'!TABLE_FACTOR_STATUS_1</vt:lpstr>
      <vt:lpstr>'x-306'!TABLE_FACTOR_STATUS_1</vt:lpstr>
      <vt:lpstr>'x-307'!TABLE_FACTOR_STATUS_1</vt:lpstr>
      <vt:lpstr>'x-308'!TABLE_FACTOR_STATUS_1</vt:lpstr>
      <vt:lpstr>'x-309'!TABLE_FACTOR_STATUS_1</vt:lpstr>
      <vt:lpstr>'x-310'!TABLE_FACTOR_STATUS_1</vt:lpstr>
      <vt:lpstr>'x-311'!TABLE_FACTOR_STATUS_1</vt:lpstr>
      <vt:lpstr>'x-312'!TABLE_FACTOR_STATUS_1</vt:lpstr>
      <vt:lpstr>'x-313'!TABLE_FACTOR_STATUS_1</vt:lpstr>
      <vt:lpstr>'x-314'!TABLE_FACTOR_STATUS_1</vt:lpstr>
      <vt:lpstr>'x-315'!TABLE_FACTOR_STATUS_1</vt:lpstr>
      <vt:lpstr>'x-316'!TABLE_FACTOR_STATUS_1</vt:lpstr>
      <vt:lpstr>'x-317'!TABLE_FACTOR_STATUS_1</vt:lpstr>
      <vt:lpstr>'x-321'!TABLE_FACTOR_STATUS_1</vt:lpstr>
      <vt:lpstr>'x-322'!TABLE_FACTOR_STATUS_1</vt:lpstr>
      <vt:lpstr>'x-323'!TABLE_FACTOR_STATUS_1</vt:lpstr>
      <vt:lpstr>'x-324'!TABLE_FACTOR_STATUS_1</vt:lpstr>
      <vt:lpstr>'x-325'!TABLE_FACTOR_STATUS_1</vt:lpstr>
      <vt:lpstr>'x-326'!TABLE_FACTOR_STATUS_1</vt:lpstr>
      <vt:lpstr>'x-327'!TABLE_FACTOR_STATUS_1</vt:lpstr>
      <vt:lpstr>'x-328'!TABLE_FACTOR_STATUS_1</vt:lpstr>
      <vt:lpstr>'x-329'!TABLE_FACTOR_STATUS_1</vt:lpstr>
      <vt:lpstr>'x-330'!TABLE_FACTOR_STATUS_1</vt:lpstr>
      <vt:lpstr>'x-331'!TABLE_FACTOR_STATUS_1</vt:lpstr>
      <vt:lpstr>'x-401'!TABLE_FACTOR_STATUS_1</vt:lpstr>
      <vt:lpstr>'x-402'!TABLE_FACTOR_STATUS_1</vt:lpstr>
      <vt:lpstr>'x-403'!TABLE_FACTOR_STATUS_1</vt:lpstr>
      <vt:lpstr>'x-404'!TABLE_FACTOR_STATUS_1</vt:lpstr>
      <vt:lpstr>'x-405'!TABLE_FACTOR_STATUS_1</vt:lpstr>
      <vt:lpstr>'x-406 '!TABLE_FACTOR_STATUS_1</vt:lpstr>
      <vt:lpstr>'x-407'!TABLE_FACTOR_STATUS_1</vt:lpstr>
      <vt:lpstr>'x-501'!TABLE_FACTOR_STATUS_1</vt:lpstr>
      <vt:lpstr>'x-502'!TABLE_FACTOR_STATUS_1</vt:lpstr>
      <vt:lpstr>'x-503'!TABLE_FACTOR_STATUS_1</vt:lpstr>
      <vt:lpstr>'x-504'!TABLE_FACTOR_STATUS_1</vt:lpstr>
      <vt:lpstr>'x-505'!TABLE_FACTOR_STATUS_1</vt:lpstr>
      <vt:lpstr>'x-506'!TABLE_FACTOR_STATUS_1</vt:lpstr>
      <vt:lpstr>'x-507'!TABLE_FACTOR_STATUS_1</vt:lpstr>
      <vt:lpstr>'x-601'!TABLE_FACTOR_STATUS_1</vt:lpstr>
      <vt:lpstr>'x-602'!TABLE_FACTOR_STATUS_1</vt:lpstr>
      <vt:lpstr>'x-603'!TABLE_FACTOR_STATUS_1</vt:lpstr>
      <vt:lpstr>'x-604'!TABLE_FACTOR_STATUS_1</vt:lpstr>
      <vt:lpstr>'x-605'!TABLE_FACTOR_STATUS_1</vt:lpstr>
      <vt:lpstr>'x-606'!TABLE_FACTOR_STATUS_1</vt:lpstr>
      <vt:lpstr>'x-607'!TABLE_FACTOR_STATUS_1</vt:lpstr>
      <vt:lpstr>'x-608'!TABLE_FACTOR_STATUS_1</vt:lpstr>
      <vt:lpstr>'x-609'!TABLE_FACTOR_STATUS_1</vt:lpstr>
      <vt:lpstr>'x-610'!TABLE_FACTOR_STATUS_1</vt:lpstr>
      <vt:lpstr>'x-611'!TABLE_FACTOR_STATUS_1</vt:lpstr>
      <vt:lpstr>'x-612'!TABLE_FACTOR_STATUS_1</vt:lpstr>
      <vt:lpstr>'x-613'!TABLE_FACTOR_STATUS_1</vt:lpstr>
      <vt:lpstr>'x-614'!TABLE_FACTOR_STATUS_1</vt:lpstr>
      <vt:lpstr>'x-615'!TABLE_FACTOR_STATUS_1</vt:lpstr>
      <vt:lpstr>'x-616'!TABLE_FACTOR_STATUS_1</vt:lpstr>
      <vt:lpstr>'x-617'!TABLE_FACTOR_STATUS_1</vt:lpstr>
      <vt:lpstr>'x-618'!TABLE_FACTOR_STATUS_1</vt:lpstr>
      <vt:lpstr>'x-619'!TABLE_FACTOR_STATUS_1</vt:lpstr>
      <vt:lpstr>'x-620'!TABLE_FACTOR_STATUS_1</vt:lpstr>
      <vt:lpstr>'x-621'!TABLE_FACTOR_STATUS_1</vt:lpstr>
      <vt:lpstr>'x-622'!TABLE_FACTOR_STATUS_1</vt:lpstr>
      <vt:lpstr>'x-626'!TABLE_FACTOR_STATUS_1</vt:lpstr>
      <vt:lpstr>'x-627'!TABLE_FACTOR_STATUS_1</vt:lpstr>
      <vt:lpstr>'x-701'!TABLE_FACTOR_STATUS_1</vt:lpstr>
      <vt:lpstr>'x-702'!TABLE_FACTOR_STATUS_1</vt:lpstr>
      <vt:lpstr>'x-201'!TABLE_FACTOR_TYPE</vt:lpstr>
      <vt:lpstr>'x-202'!TABLE_FACTOR_TYPE</vt:lpstr>
      <vt:lpstr>'x-203'!TABLE_FACTOR_TYPE</vt:lpstr>
      <vt:lpstr>'x-204'!TABLE_FACTOR_TYPE</vt:lpstr>
      <vt:lpstr>'x-205'!TABLE_FACTOR_TYPE</vt:lpstr>
      <vt:lpstr>'x-206'!TABLE_FACTOR_TYPE</vt:lpstr>
      <vt:lpstr>'x-207'!TABLE_FACTOR_TYPE</vt:lpstr>
      <vt:lpstr>'x-208'!TABLE_FACTOR_TYPE</vt:lpstr>
      <vt:lpstr>'x-209'!TABLE_FACTOR_TYPE</vt:lpstr>
      <vt:lpstr>'x-210'!TABLE_FACTOR_TYPE</vt:lpstr>
      <vt:lpstr>'x-211'!TABLE_FACTOR_TYPE</vt:lpstr>
      <vt:lpstr>'x-212'!TABLE_FACTOR_TYPE</vt:lpstr>
      <vt:lpstr>'x-213'!TABLE_FACTOR_TYPE</vt:lpstr>
      <vt:lpstr>'x-214'!TABLE_FACTOR_TYPE</vt:lpstr>
      <vt:lpstr>'x-215'!TABLE_FACTOR_TYPE</vt:lpstr>
      <vt:lpstr>'x-220'!TABLE_FACTOR_TYPE</vt:lpstr>
      <vt:lpstr>'x-221'!TABLE_FACTOR_TYPE</vt:lpstr>
      <vt:lpstr>'x-301'!TABLE_FACTOR_TYPE</vt:lpstr>
      <vt:lpstr>'x-302'!TABLE_FACTOR_TYPE</vt:lpstr>
      <vt:lpstr>'x-303'!TABLE_FACTOR_TYPE</vt:lpstr>
      <vt:lpstr>'x-304'!TABLE_FACTOR_TYPE</vt:lpstr>
      <vt:lpstr>'x-305'!TABLE_FACTOR_TYPE</vt:lpstr>
      <vt:lpstr>'x-306'!TABLE_FACTOR_TYPE</vt:lpstr>
      <vt:lpstr>'x-307'!TABLE_FACTOR_TYPE</vt:lpstr>
      <vt:lpstr>'x-308'!TABLE_FACTOR_TYPE</vt:lpstr>
      <vt:lpstr>'x-309'!TABLE_FACTOR_TYPE</vt:lpstr>
      <vt:lpstr>'x-310'!TABLE_FACTOR_TYPE</vt:lpstr>
      <vt:lpstr>'x-311'!TABLE_FACTOR_TYPE</vt:lpstr>
      <vt:lpstr>'x-312'!TABLE_FACTOR_TYPE</vt:lpstr>
      <vt:lpstr>'x-313'!TABLE_FACTOR_TYPE</vt:lpstr>
      <vt:lpstr>'x-314'!TABLE_FACTOR_TYPE</vt:lpstr>
      <vt:lpstr>'x-315'!TABLE_FACTOR_TYPE</vt:lpstr>
      <vt:lpstr>'x-316'!TABLE_FACTOR_TYPE</vt:lpstr>
      <vt:lpstr>'x-317'!TABLE_FACTOR_TYPE</vt:lpstr>
      <vt:lpstr>'x-321'!TABLE_FACTOR_TYPE</vt:lpstr>
      <vt:lpstr>'x-322'!TABLE_FACTOR_TYPE</vt:lpstr>
      <vt:lpstr>'x-323'!TABLE_FACTOR_TYPE</vt:lpstr>
      <vt:lpstr>'x-324'!TABLE_FACTOR_TYPE</vt:lpstr>
      <vt:lpstr>'x-325'!TABLE_FACTOR_TYPE</vt:lpstr>
      <vt:lpstr>'x-326'!TABLE_FACTOR_TYPE</vt:lpstr>
      <vt:lpstr>'x-327'!TABLE_FACTOR_TYPE</vt:lpstr>
      <vt:lpstr>'x-328'!TABLE_FACTOR_TYPE</vt:lpstr>
      <vt:lpstr>'x-329'!TABLE_FACTOR_TYPE</vt:lpstr>
      <vt:lpstr>'x-330'!TABLE_FACTOR_TYPE</vt:lpstr>
      <vt:lpstr>'x-331'!TABLE_FACTOR_TYPE</vt:lpstr>
      <vt:lpstr>'x-401'!TABLE_FACTOR_TYPE</vt:lpstr>
      <vt:lpstr>'x-402'!TABLE_FACTOR_TYPE</vt:lpstr>
      <vt:lpstr>'x-403'!TABLE_FACTOR_TYPE</vt:lpstr>
      <vt:lpstr>'x-404'!TABLE_FACTOR_TYPE</vt:lpstr>
      <vt:lpstr>'x-405'!TABLE_FACTOR_TYPE</vt:lpstr>
      <vt:lpstr>'x-406 '!TABLE_FACTOR_TYPE</vt:lpstr>
      <vt:lpstr>'x-407'!TABLE_FACTOR_TYPE</vt:lpstr>
      <vt:lpstr>'x-501'!TABLE_FACTOR_TYPE</vt:lpstr>
      <vt:lpstr>'x-502'!TABLE_FACTOR_TYPE</vt:lpstr>
      <vt:lpstr>'x-503'!TABLE_FACTOR_TYPE</vt:lpstr>
      <vt:lpstr>'x-504'!TABLE_FACTOR_TYPE</vt:lpstr>
      <vt:lpstr>'x-505'!TABLE_FACTOR_TYPE</vt:lpstr>
      <vt:lpstr>'x-506'!TABLE_FACTOR_TYPE</vt:lpstr>
      <vt:lpstr>'x-507'!TABLE_FACTOR_TYPE</vt:lpstr>
      <vt:lpstr>'x-601'!TABLE_FACTOR_TYPE</vt:lpstr>
      <vt:lpstr>'x-602'!TABLE_FACTOR_TYPE</vt:lpstr>
      <vt:lpstr>'x-603'!TABLE_FACTOR_TYPE</vt:lpstr>
      <vt:lpstr>'x-604'!TABLE_FACTOR_TYPE</vt:lpstr>
      <vt:lpstr>'x-605'!TABLE_FACTOR_TYPE</vt:lpstr>
      <vt:lpstr>'x-606'!TABLE_FACTOR_TYPE</vt:lpstr>
      <vt:lpstr>'x-607'!TABLE_FACTOR_TYPE</vt:lpstr>
      <vt:lpstr>'x-608'!TABLE_FACTOR_TYPE</vt:lpstr>
      <vt:lpstr>'x-609'!TABLE_FACTOR_TYPE</vt:lpstr>
      <vt:lpstr>'x-610'!TABLE_FACTOR_TYPE</vt:lpstr>
      <vt:lpstr>'x-611'!TABLE_FACTOR_TYPE</vt:lpstr>
      <vt:lpstr>'x-612'!TABLE_FACTOR_TYPE</vt:lpstr>
      <vt:lpstr>'x-613'!TABLE_FACTOR_TYPE</vt:lpstr>
      <vt:lpstr>'x-614'!TABLE_FACTOR_TYPE</vt:lpstr>
      <vt:lpstr>'x-615'!TABLE_FACTOR_TYPE</vt:lpstr>
      <vt:lpstr>'x-616'!TABLE_FACTOR_TYPE</vt:lpstr>
      <vt:lpstr>'x-617'!TABLE_FACTOR_TYPE</vt:lpstr>
      <vt:lpstr>'x-618'!TABLE_FACTOR_TYPE</vt:lpstr>
      <vt:lpstr>'x-619'!TABLE_FACTOR_TYPE</vt:lpstr>
      <vt:lpstr>'x-620'!TABLE_FACTOR_TYPE</vt:lpstr>
      <vt:lpstr>'x-621'!TABLE_FACTOR_TYPE</vt:lpstr>
      <vt:lpstr>'x-622'!TABLE_FACTOR_TYPE</vt:lpstr>
      <vt:lpstr>'x-626'!TABLE_FACTOR_TYPE</vt:lpstr>
      <vt:lpstr>'x-627'!TABLE_FACTOR_TYPE</vt:lpstr>
      <vt:lpstr>'x-701'!TABLE_FACTOR_TYPE</vt:lpstr>
      <vt:lpstr>'x-702'!TABLE_FACTOR_TYPE</vt:lpstr>
      <vt:lpstr>TABLE_FACTOR_TYPE</vt:lpstr>
      <vt:lpstr>'x-201'!TABLE_FACTOR_TYPE_1</vt:lpstr>
      <vt:lpstr>'x-202'!TABLE_FACTOR_TYPE_1</vt:lpstr>
      <vt:lpstr>'x-203'!TABLE_FACTOR_TYPE_1</vt:lpstr>
      <vt:lpstr>'x-204'!TABLE_FACTOR_TYPE_1</vt:lpstr>
      <vt:lpstr>'x-205'!TABLE_FACTOR_TYPE_1</vt:lpstr>
      <vt:lpstr>'x-206'!TABLE_FACTOR_TYPE_1</vt:lpstr>
      <vt:lpstr>'x-207'!TABLE_FACTOR_TYPE_1</vt:lpstr>
      <vt:lpstr>'x-208'!TABLE_FACTOR_TYPE_1</vt:lpstr>
      <vt:lpstr>'x-209'!TABLE_FACTOR_TYPE_1</vt:lpstr>
      <vt:lpstr>'x-210'!TABLE_FACTOR_TYPE_1</vt:lpstr>
      <vt:lpstr>'x-211'!TABLE_FACTOR_TYPE_1</vt:lpstr>
      <vt:lpstr>'x-212'!TABLE_FACTOR_TYPE_1</vt:lpstr>
      <vt:lpstr>'x-213'!TABLE_FACTOR_TYPE_1</vt:lpstr>
      <vt:lpstr>'x-214'!TABLE_FACTOR_TYPE_1</vt:lpstr>
      <vt:lpstr>'x-215'!TABLE_FACTOR_TYPE_1</vt:lpstr>
      <vt:lpstr>'x-220'!TABLE_FACTOR_TYPE_1</vt:lpstr>
      <vt:lpstr>'x-221'!TABLE_FACTOR_TYPE_1</vt:lpstr>
      <vt:lpstr>'x-301'!TABLE_FACTOR_TYPE_1</vt:lpstr>
      <vt:lpstr>'x-302'!TABLE_FACTOR_TYPE_1</vt:lpstr>
      <vt:lpstr>'x-303'!TABLE_FACTOR_TYPE_1</vt:lpstr>
      <vt:lpstr>'x-304'!TABLE_FACTOR_TYPE_1</vt:lpstr>
      <vt:lpstr>'x-305'!TABLE_FACTOR_TYPE_1</vt:lpstr>
      <vt:lpstr>'x-306'!TABLE_FACTOR_TYPE_1</vt:lpstr>
      <vt:lpstr>'x-307'!TABLE_FACTOR_TYPE_1</vt:lpstr>
      <vt:lpstr>'x-308'!TABLE_FACTOR_TYPE_1</vt:lpstr>
      <vt:lpstr>'x-309'!TABLE_FACTOR_TYPE_1</vt:lpstr>
      <vt:lpstr>'x-310'!TABLE_FACTOR_TYPE_1</vt:lpstr>
      <vt:lpstr>'x-311'!TABLE_FACTOR_TYPE_1</vt:lpstr>
      <vt:lpstr>'x-312'!TABLE_FACTOR_TYPE_1</vt:lpstr>
      <vt:lpstr>'x-313'!TABLE_FACTOR_TYPE_1</vt:lpstr>
      <vt:lpstr>'x-314'!TABLE_FACTOR_TYPE_1</vt:lpstr>
      <vt:lpstr>'x-315'!TABLE_FACTOR_TYPE_1</vt:lpstr>
      <vt:lpstr>'x-316'!TABLE_FACTOR_TYPE_1</vt:lpstr>
      <vt:lpstr>'x-317'!TABLE_FACTOR_TYPE_1</vt:lpstr>
      <vt:lpstr>'x-321'!TABLE_FACTOR_TYPE_1</vt:lpstr>
      <vt:lpstr>'x-322'!TABLE_FACTOR_TYPE_1</vt:lpstr>
      <vt:lpstr>'x-323'!TABLE_FACTOR_TYPE_1</vt:lpstr>
      <vt:lpstr>'x-324'!TABLE_FACTOR_TYPE_1</vt:lpstr>
      <vt:lpstr>'x-325'!TABLE_FACTOR_TYPE_1</vt:lpstr>
      <vt:lpstr>'x-326'!TABLE_FACTOR_TYPE_1</vt:lpstr>
      <vt:lpstr>'x-327'!TABLE_FACTOR_TYPE_1</vt:lpstr>
      <vt:lpstr>'x-328'!TABLE_FACTOR_TYPE_1</vt:lpstr>
      <vt:lpstr>'x-329'!TABLE_FACTOR_TYPE_1</vt:lpstr>
      <vt:lpstr>'x-330'!TABLE_FACTOR_TYPE_1</vt:lpstr>
      <vt:lpstr>'x-331'!TABLE_FACTOR_TYPE_1</vt:lpstr>
      <vt:lpstr>'x-401'!TABLE_FACTOR_TYPE_1</vt:lpstr>
      <vt:lpstr>'x-402'!TABLE_FACTOR_TYPE_1</vt:lpstr>
      <vt:lpstr>'x-403'!TABLE_FACTOR_TYPE_1</vt:lpstr>
      <vt:lpstr>'x-404'!TABLE_FACTOR_TYPE_1</vt:lpstr>
      <vt:lpstr>'x-405'!TABLE_FACTOR_TYPE_1</vt:lpstr>
      <vt:lpstr>'x-406 '!TABLE_FACTOR_TYPE_1</vt:lpstr>
      <vt:lpstr>'x-407'!TABLE_FACTOR_TYPE_1</vt:lpstr>
      <vt:lpstr>'x-501'!TABLE_FACTOR_TYPE_1</vt:lpstr>
      <vt:lpstr>'x-502'!TABLE_FACTOR_TYPE_1</vt:lpstr>
      <vt:lpstr>'x-503'!TABLE_FACTOR_TYPE_1</vt:lpstr>
      <vt:lpstr>'x-504'!TABLE_FACTOR_TYPE_1</vt:lpstr>
      <vt:lpstr>'x-505'!TABLE_FACTOR_TYPE_1</vt:lpstr>
      <vt:lpstr>'x-506'!TABLE_FACTOR_TYPE_1</vt:lpstr>
      <vt:lpstr>'x-507'!TABLE_FACTOR_TYPE_1</vt:lpstr>
      <vt:lpstr>'x-601'!TABLE_FACTOR_TYPE_1</vt:lpstr>
      <vt:lpstr>'x-602'!TABLE_FACTOR_TYPE_1</vt:lpstr>
      <vt:lpstr>'x-603'!TABLE_FACTOR_TYPE_1</vt:lpstr>
      <vt:lpstr>'x-604'!TABLE_FACTOR_TYPE_1</vt:lpstr>
      <vt:lpstr>'x-605'!TABLE_FACTOR_TYPE_1</vt:lpstr>
      <vt:lpstr>'x-606'!TABLE_FACTOR_TYPE_1</vt:lpstr>
      <vt:lpstr>'x-607'!TABLE_FACTOR_TYPE_1</vt:lpstr>
      <vt:lpstr>'x-608'!TABLE_FACTOR_TYPE_1</vt:lpstr>
      <vt:lpstr>'x-609'!TABLE_FACTOR_TYPE_1</vt:lpstr>
      <vt:lpstr>'x-610'!TABLE_FACTOR_TYPE_1</vt:lpstr>
      <vt:lpstr>'x-611'!TABLE_FACTOR_TYPE_1</vt:lpstr>
      <vt:lpstr>'x-612'!TABLE_FACTOR_TYPE_1</vt:lpstr>
      <vt:lpstr>'x-613'!TABLE_FACTOR_TYPE_1</vt:lpstr>
      <vt:lpstr>'x-614'!TABLE_FACTOR_TYPE_1</vt:lpstr>
      <vt:lpstr>'x-615'!TABLE_FACTOR_TYPE_1</vt:lpstr>
      <vt:lpstr>'x-616'!TABLE_FACTOR_TYPE_1</vt:lpstr>
      <vt:lpstr>'x-617'!TABLE_FACTOR_TYPE_1</vt:lpstr>
      <vt:lpstr>'x-618'!TABLE_FACTOR_TYPE_1</vt:lpstr>
      <vt:lpstr>'x-619'!TABLE_FACTOR_TYPE_1</vt:lpstr>
      <vt:lpstr>'x-620'!TABLE_FACTOR_TYPE_1</vt:lpstr>
      <vt:lpstr>'x-621'!TABLE_FACTOR_TYPE_1</vt:lpstr>
      <vt:lpstr>'x-622'!TABLE_FACTOR_TYPE_1</vt:lpstr>
      <vt:lpstr>'x-626'!TABLE_FACTOR_TYPE_1</vt:lpstr>
      <vt:lpstr>'x-627'!TABLE_FACTOR_TYPE_1</vt:lpstr>
      <vt:lpstr>'x-701'!TABLE_FACTOR_TYPE_1</vt:lpstr>
      <vt:lpstr>'x-702'!TABLE_FACTOR_TYPE_1</vt:lpstr>
      <vt:lpstr>'x-201'!TABLE_GENDER</vt:lpstr>
      <vt:lpstr>'x-202'!TABLE_GENDER</vt:lpstr>
      <vt:lpstr>'x-203'!TABLE_GENDER</vt:lpstr>
      <vt:lpstr>'x-204'!TABLE_GENDER</vt:lpstr>
      <vt:lpstr>'x-205'!TABLE_GENDER</vt:lpstr>
      <vt:lpstr>'x-206'!TABLE_GENDER</vt:lpstr>
      <vt:lpstr>'x-207'!TABLE_GENDER</vt:lpstr>
      <vt:lpstr>'x-208'!TABLE_GENDER</vt:lpstr>
      <vt:lpstr>'x-209'!TABLE_GENDER</vt:lpstr>
      <vt:lpstr>'x-210'!TABLE_GENDER</vt:lpstr>
      <vt:lpstr>'x-211'!TABLE_GENDER</vt:lpstr>
      <vt:lpstr>'x-212'!TABLE_GENDER</vt:lpstr>
      <vt:lpstr>'x-213'!TABLE_GENDER</vt:lpstr>
      <vt:lpstr>'x-214'!TABLE_GENDER</vt:lpstr>
      <vt:lpstr>'x-215'!TABLE_GENDER</vt:lpstr>
      <vt:lpstr>'x-220'!TABLE_GENDER</vt:lpstr>
      <vt:lpstr>'x-221'!TABLE_GENDER</vt:lpstr>
      <vt:lpstr>'x-301'!TABLE_GENDER</vt:lpstr>
      <vt:lpstr>'x-302'!TABLE_GENDER</vt:lpstr>
      <vt:lpstr>'x-303'!TABLE_GENDER</vt:lpstr>
      <vt:lpstr>'x-304'!TABLE_GENDER</vt:lpstr>
      <vt:lpstr>'x-305'!TABLE_GENDER</vt:lpstr>
      <vt:lpstr>'x-306'!TABLE_GENDER</vt:lpstr>
      <vt:lpstr>'x-307'!TABLE_GENDER</vt:lpstr>
      <vt:lpstr>'x-308'!TABLE_GENDER</vt:lpstr>
      <vt:lpstr>'x-309'!TABLE_GENDER</vt:lpstr>
      <vt:lpstr>'x-310'!TABLE_GENDER</vt:lpstr>
      <vt:lpstr>'x-311'!TABLE_GENDER</vt:lpstr>
      <vt:lpstr>'x-312'!TABLE_GENDER</vt:lpstr>
      <vt:lpstr>'x-313'!TABLE_GENDER</vt:lpstr>
      <vt:lpstr>'x-314'!TABLE_GENDER</vt:lpstr>
      <vt:lpstr>'x-315'!TABLE_GENDER</vt:lpstr>
      <vt:lpstr>'x-316'!TABLE_GENDER</vt:lpstr>
      <vt:lpstr>'x-317'!TABLE_GENDER</vt:lpstr>
      <vt:lpstr>'x-321'!TABLE_GENDER</vt:lpstr>
      <vt:lpstr>'x-322'!TABLE_GENDER</vt:lpstr>
      <vt:lpstr>'x-323'!TABLE_GENDER</vt:lpstr>
      <vt:lpstr>'x-324'!TABLE_GENDER</vt:lpstr>
      <vt:lpstr>'x-325'!TABLE_GENDER</vt:lpstr>
      <vt:lpstr>'x-326'!TABLE_GENDER</vt:lpstr>
      <vt:lpstr>'x-327'!TABLE_GENDER</vt:lpstr>
      <vt:lpstr>'x-328'!TABLE_GENDER</vt:lpstr>
      <vt:lpstr>'x-329'!TABLE_GENDER</vt:lpstr>
      <vt:lpstr>'x-330'!TABLE_GENDER</vt:lpstr>
      <vt:lpstr>'x-331'!TABLE_GENDER</vt:lpstr>
      <vt:lpstr>'x-401'!TABLE_GENDER</vt:lpstr>
      <vt:lpstr>'x-402'!TABLE_GENDER</vt:lpstr>
      <vt:lpstr>'x-403'!TABLE_GENDER</vt:lpstr>
      <vt:lpstr>'x-404'!TABLE_GENDER</vt:lpstr>
      <vt:lpstr>'x-405'!TABLE_GENDER</vt:lpstr>
      <vt:lpstr>'x-406 '!TABLE_GENDER</vt:lpstr>
      <vt:lpstr>'x-407'!TABLE_GENDER</vt:lpstr>
      <vt:lpstr>'x-501'!TABLE_GENDER</vt:lpstr>
      <vt:lpstr>'x-502'!TABLE_GENDER</vt:lpstr>
      <vt:lpstr>'x-503'!TABLE_GENDER</vt:lpstr>
      <vt:lpstr>'x-504'!TABLE_GENDER</vt:lpstr>
      <vt:lpstr>'x-505'!TABLE_GENDER</vt:lpstr>
      <vt:lpstr>'x-506'!TABLE_GENDER</vt:lpstr>
      <vt:lpstr>'x-507'!TABLE_GENDER</vt:lpstr>
      <vt:lpstr>'x-601'!TABLE_GENDER</vt:lpstr>
      <vt:lpstr>'x-602'!TABLE_GENDER</vt:lpstr>
      <vt:lpstr>'x-603'!TABLE_GENDER</vt:lpstr>
      <vt:lpstr>'x-604'!TABLE_GENDER</vt:lpstr>
      <vt:lpstr>'x-605'!TABLE_GENDER</vt:lpstr>
      <vt:lpstr>'x-606'!TABLE_GENDER</vt:lpstr>
      <vt:lpstr>'x-607'!TABLE_GENDER</vt:lpstr>
      <vt:lpstr>'x-608'!TABLE_GENDER</vt:lpstr>
      <vt:lpstr>'x-609'!TABLE_GENDER</vt:lpstr>
      <vt:lpstr>'x-610'!TABLE_GENDER</vt:lpstr>
      <vt:lpstr>'x-611'!TABLE_GENDER</vt:lpstr>
      <vt:lpstr>'x-612'!TABLE_GENDER</vt:lpstr>
      <vt:lpstr>'x-613'!TABLE_GENDER</vt:lpstr>
      <vt:lpstr>'x-614'!TABLE_GENDER</vt:lpstr>
      <vt:lpstr>'x-615'!TABLE_GENDER</vt:lpstr>
      <vt:lpstr>'x-616'!TABLE_GENDER</vt:lpstr>
      <vt:lpstr>'x-617'!TABLE_GENDER</vt:lpstr>
      <vt:lpstr>'x-618'!TABLE_GENDER</vt:lpstr>
      <vt:lpstr>'x-619'!TABLE_GENDER</vt:lpstr>
      <vt:lpstr>'x-620'!TABLE_GENDER</vt:lpstr>
      <vt:lpstr>'x-621'!TABLE_GENDER</vt:lpstr>
      <vt:lpstr>'x-622'!TABLE_GENDER</vt:lpstr>
      <vt:lpstr>'x-626'!TABLE_GENDER</vt:lpstr>
      <vt:lpstr>'x-627'!TABLE_GENDER</vt:lpstr>
      <vt:lpstr>'x-701'!TABLE_GENDER</vt:lpstr>
      <vt:lpstr>'x-702'!TABLE_GENDER</vt:lpstr>
      <vt:lpstr>TABLE_GENDER</vt:lpstr>
      <vt:lpstr>'x-201'!TABLE_GENDER_1</vt:lpstr>
      <vt:lpstr>'x-202'!TABLE_GENDER_1</vt:lpstr>
      <vt:lpstr>'x-203'!TABLE_GENDER_1</vt:lpstr>
      <vt:lpstr>'x-204'!TABLE_GENDER_1</vt:lpstr>
      <vt:lpstr>'x-205'!TABLE_GENDER_1</vt:lpstr>
      <vt:lpstr>'x-206'!TABLE_GENDER_1</vt:lpstr>
      <vt:lpstr>'x-207'!TABLE_GENDER_1</vt:lpstr>
      <vt:lpstr>'x-208'!TABLE_GENDER_1</vt:lpstr>
      <vt:lpstr>'x-209'!TABLE_GENDER_1</vt:lpstr>
      <vt:lpstr>'x-210'!TABLE_GENDER_1</vt:lpstr>
      <vt:lpstr>'x-211'!TABLE_GENDER_1</vt:lpstr>
      <vt:lpstr>'x-212'!TABLE_GENDER_1</vt:lpstr>
      <vt:lpstr>'x-213'!TABLE_GENDER_1</vt:lpstr>
      <vt:lpstr>'x-214'!TABLE_GENDER_1</vt:lpstr>
      <vt:lpstr>'x-215'!TABLE_GENDER_1</vt:lpstr>
      <vt:lpstr>'x-220'!TABLE_GENDER_1</vt:lpstr>
      <vt:lpstr>'x-221'!TABLE_GENDER_1</vt:lpstr>
      <vt:lpstr>'x-301'!TABLE_GENDER_1</vt:lpstr>
      <vt:lpstr>'x-302'!TABLE_GENDER_1</vt:lpstr>
      <vt:lpstr>'x-303'!TABLE_GENDER_1</vt:lpstr>
      <vt:lpstr>'x-304'!TABLE_GENDER_1</vt:lpstr>
      <vt:lpstr>'x-305'!TABLE_GENDER_1</vt:lpstr>
      <vt:lpstr>'x-306'!TABLE_GENDER_1</vt:lpstr>
      <vt:lpstr>'x-307'!TABLE_GENDER_1</vt:lpstr>
      <vt:lpstr>'x-308'!TABLE_GENDER_1</vt:lpstr>
      <vt:lpstr>'x-309'!TABLE_GENDER_1</vt:lpstr>
      <vt:lpstr>'x-310'!TABLE_GENDER_1</vt:lpstr>
      <vt:lpstr>'x-311'!TABLE_GENDER_1</vt:lpstr>
      <vt:lpstr>'x-312'!TABLE_GENDER_1</vt:lpstr>
      <vt:lpstr>'x-313'!TABLE_GENDER_1</vt:lpstr>
      <vt:lpstr>'x-314'!TABLE_GENDER_1</vt:lpstr>
      <vt:lpstr>'x-315'!TABLE_GENDER_1</vt:lpstr>
      <vt:lpstr>'x-316'!TABLE_GENDER_1</vt:lpstr>
      <vt:lpstr>'x-317'!TABLE_GENDER_1</vt:lpstr>
      <vt:lpstr>'x-321'!TABLE_GENDER_1</vt:lpstr>
      <vt:lpstr>'x-322'!TABLE_GENDER_1</vt:lpstr>
      <vt:lpstr>'x-323'!TABLE_GENDER_1</vt:lpstr>
      <vt:lpstr>'x-324'!TABLE_GENDER_1</vt:lpstr>
      <vt:lpstr>'x-325'!TABLE_GENDER_1</vt:lpstr>
      <vt:lpstr>'x-326'!TABLE_GENDER_1</vt:lpstr>
      <vt:lpstr>'x-327'!TABLE_GENDER_1</vt:lpstr>
      <vt:lpstr>'x-328'!TABLE_GENDER_1</vt:lpstr>
      <vt:lpstr>'x-329'!TABLE_GENDER_1</vt:lpstr>
      <vt:lpstr>'x-330'!TABLE_GENDER_1</vt:lpstr>
      <vt:lpstr>'x-331'!TABLE_GENDER_1</vt:lpstr>
      <vt:lpstr>'x-401'!TABLE_GENDER_1</vt:lpstr>
      <vt:lpstr>'x-402'!TABLE_GENDER_1</vt:lpstr>
      <vt:lpstr>'x-403'!TABLE_GENDER_1</vt:lpstr>
      <vt:lpstr>'x-404'!TABLE_GENDER_1</vt:lpstr>
      <vt:lpstr>'x-405'!TABLE_GENDER_1</vt:lpstr>
      <vt:lpstr>'x-406 '!TABLE_GENDER_1</vt:lpstr>
      <vt:lpstr>'x-407'!TABLE_GENDER_1</vt:lpstr>
      <vt:lpstr>'x-501'!TABLE_GENDER_1</vt:lpstr>
      <vt:lpstr>'x-502'!TABLE_GENDER_1</vt:lpstr>
      <vt:lpstr>'x-503'!TABLE_GENDER_1</vt:lpstr>
      <vt:lpstr>'x-504'!TABLE_GENDER_1</vt:lpstr>
      <vt:lpstr>'x-505'!TABLE_GENDER_1</vt:lpstr>
      <vt:lpstr>'x-506'!TABLE_GENDER_1</vt:lpstr>
      <vt:lpstr>'x-507'!TABLE_GENDER_1</vt:lpstr>
      <vt:lpstr>'x-601'!TABLE_GENDER_1</vt:lpstr>
      <vt:lpstr>'x-602'!TABLE_GENDER_1</vt:lpstr>
      <vt:lpstr>'x-603'!TABLE_GENDER_1</vt:lpstr>
      <vt:lpstr>'x-604'!TABLE_GENDER_1</vt:lpstr>
      <vt:lpstr>'x-605'!TABLE_GENDER_1</vt:lpstr>
      <vt:lpstr>'x-606'!TABLE_GENDER_1</vt:lpstr>
      <vt:lpstr>'x-607'!TABLE_GENDER_1</vt:lpstr>
      <vt:lpstr>'x-608'!TABLE_GENDER_1</vt:lpstr>
      <vt:lpstr>'x-609'!TABLE_GENDER_1</vt:lpstr>
      <vt:lpstr>'x-610'!TABLE_GENDER_1</vt:lpstr>
      <vt:lpstr>'x-611'!TABLE_GENDER_1</vt:lpstr>
      <vt:lpstr>'x-612'!TABLE_GENDER_1</vt:lpstr>
      <vt:lpstr>'x-613'!TABLE_GENDER_1</vt:lpstr>
      <vt:lpstr>'x-614'!TABLE_GENDER_1</vt:lpstr>
      <vt:lpstr>'x-615'!TABLE_GENDER_1</vt:lpstr>
      <vt:lpstr>'x-616'!TABLE_GENDER_1</vt:lpstr>
      <vt:lpstr>'x-617'!TABLE_GENDER_1</vt:lpstr>
      <vt:lpstr>'x-618'!TABLE_GENDER_1</vt:lpstr>
      <vt:lpstr>'x-619'!TABLE_GENDER_1</vt:lpstr>
      <vt:lpstr>'x-620'!TABLE_GENDER_1</vt:lpstr>
      <vt:lpstr>'x-621'!TABLE_GENDER_1</vt:lpstr>
      <vt:lpstr>'x-622'!TABLE_GENDER_1</vt:lpstr>
      <vt:lpstr>'x-626'!TABLE_GENDER_1</vt:lpstr>
      <vt:lpstr>'x-627'!TABLE_GENDER_1</vt:lpstr>
      <vt:lpstr>'x-701'!TABLE_GENDER_1</vt:lpstr>
      <vt:lpstr>'x-702'!TABLE_GENDER_1</vt:lpstr>
      <vt:lpstr>'x-201'!TABLE_INFO</vt:lpstr>
      <vt:lpstr>'x-202'!TABLE_INFO</vt:lpstr>
      <vt:lpstr>'x-203'!TABLE_INFO</vt:lpstr>
      <vt:lpstr>'x-204'!TABLE_INFO</vt:lpstr>
      <vt:lpstr>'x-205'!TABLE_INFO</vt:lpstr>
      <vt:lpstr>'x-206'!TABLE_INFO</vt:lpstr>
      <vt:lpstr>'x-207'!TABLE_INFO</vt:lpstr>
      <vt:lpstr>'x-208'!TABLE_INFO</vt:lpstr>
      <vt:lpstr>'x-209'!TABLE_INFO</vt:lpstr>
      <vt:lpstr>'x-210'!TABLE_INFO</vt:lpstr>
      <vt:lpstr>'x-211'!TABLE_INFO</vt:lpstr>
      <vt:lpstr>'x-212'!TABLE_INFO</vt:lpstr>
      <vt:lpstr>'x-213'!TABLE_INFO</vt:lpstr>
      <vt:lpstr>'x-214'!TABLE_INFO</vt:lpstr>
      <vt:lpstr>'x-215'!TABLE_INFO</vt:lpstr>
      <vt:lpstr>'x-220'!TABLE_INFO</vt:lpstr>
      <vt:lpstr>'x-221'!TABLE_INFO</vt:lpstr>
      <vt:lpstr>'x-301'!TABLE_INFO</vt:lpstr>
      <vt:lpstr>'x-302'!TABLE_INFO</vt:lpstr>
      <vt:lpstr>'x-303'!TABLE_INFO</vt:lpstr>
      <vt:lpstr>'x-304'!TABLE_INFO</vt:lpstr>
      <vt:lpstr>'x-305'!TABLE_INFO</vt:lpstr>
      <vt:lpstr>'x-306'!TABLE_INFO</vt:lpstr>
      <vt:lpstr>'x-307'!TABLE_INFO</vt:lpstr>
      <vt:lpstr>'x-308'!TABLE_INFO</vt:lpstr>
      <vt:lpstr>'x-309'!TABLE_INFO</vt:lpstr>
      <vt:lpstr>'x-310'!TABLE_INFO</vt:lpstr>
      <vt:lpstr>'x-311'!TABLE_INFO</vt:lpstr>
      <vt:lpstr>'x-312'!TABLE_INFO</vt:lpstr>
      <vt:lpstr>'x-313'!TABLE_INFO</vt:lpstr>
      <vt:lpstr>'x-314'!TABLE_INFO</vt:lpstr>
      <vt:lpstr>'x-315'!TABLE_INFO</vt:lpstr>
      <vt:lpstr>'x-316'!TABLE_INFO</vt:lpstr>
      <vt:lpstr>'x-317'!TABLE_INFO</vt:lpstr>
      <vt:lpstr>'x-321'!TABLE_INFO</vt:lpstr>
      <vt:lpstr>'x-322'!TABLE_INFO</vt:lpstr>
      <vt:lpstr>'x-323'!TABLE_INFO</vt:lpstr>
      <vt:lpstr>'x-324'!TABLE_INFO</vt:lpstr>
      <vt:lpstr>'x-325'!TABLE_INFO</vt:lpstr>
      <vt:lpstr>'x-326'!TABLE_INFO</vt:lpstr>
      <vt:lpstr>'x-327'!TABLE_INFO</vt:lpstr>
      <vt:lpstr>'x-328'!TABLE_INFO</vt:lpstr>
      <vt:lpstr>'x-329'!TABLE_INFO</vt:lpstr>
      <vt:lpstr>'x-330'!TABLE_INFO</vt:lpstr>
      <vt:lpstr>'x-331'!TABLE_INFO</vt:lpstr>
      <vt:lpstr>'x-401'!TABLE_INFO</vt:lpstr>
      <vt:lpstr>'x-402'!TABLE_INFO</vt:lpstr>
      <vt:lpstr>'x-403'!TABLE_INFO</vt:lpstr>
      <vt:lpstr>'x-404'!TABLE_INFO</vt:lpstr>
      <vt:lpstr>'x-405'!TABLE_INFO</vt:lpstr>
      <vt:lpstr>'x-406 '!TABLE_INFO</vt:lpstr>
      <vt:lpstr>'x-407'!TABLE_INFO</vt:lpstr>
      <vt:lpstr>'x-501'!TABLE_INFO</vt:lpstr>
      <vt:lpstr>'x-502'!TABLE_INFO</vt:lpstr>
      <vt:lpstr>'x-503'!TABLE_INFO</vt:lpstr>
      <vt:lpstr>'x-504'!TABLE_INFO</vt:lpstr>
      <vt:lpstr>'x-505'!TABLE_INFO</vt:lpstr>
      <vt:lpstr>'x-506'!TABLE_INFO</vt:lpstr>
      <vt:lpstr>'x-507'!TABLE_INFO</vt:lpstr>
      <vt:lpstr>'x-601'!TABLE_INFO</vt:lpstr>
      <vt:lpstr>'x-602'!TABLE_INFO</vt:lpstr>
      <vt:lpstr>'x-603'!TABLE_INFO</vt:lpstr>
      <vt:lpstr>'x-604'!TABLE_INFO</vt:lpstr>
      <vt:lpstr>'x-605'!TABLE_INFO</vt:lpstr>
      <vt:lpstr>'x-606'!TABLE_INFO</vt:lpstr>
      <vt:lpstr>'x-607'!TABLE_INFO</vt:lpstr>
      <vt:lpstr>'x-608'!TABLE_INFO</vt:lpstr>
      <vt:lpstr>'x-609'!TABLE_INFO</vt:lpstr>
      <vt:lpstr>'x-610'!TABLE_INFO</vt:lpstr>
      <vt:lpstr>'x-611'!TABLE_INFO</vt:lpstr>
      <vt:lpstr>'x-612'!TABLE_INFO</vt:lpstr>
      <vt:lpstr>'x-613'!TABLE_INFO</vt:lpstr>
      <vt:lpstr>'x-614'!TABLE_INFO</vt:lpstr>
      <vt:lpstr>'x-615'!TABLE_INFO</vt:lpstr>
      <vt:lpstr>'x-616'!TABLE_INFO</vt:lpstr>
      <vt:lpstr>'x-617'!TABLE_INFO</vt:lpstr>
      <vt:lpstr>'x-618'!TABLE_INFO</vt:lpstr>
      <vt:lpstr>'x-619'!TABLE_INFO</vt:lpstr>
      <vt:lpstr>'x-620'!TABLE_INFO</vt:lpstr>
      <vt:lpstr>'x-621'!TABLE_INFO</vt:lpstr>
      <vt:lpstr>'x-622'!TABLE_INFO</vt:lpstr>
      <vt:lpstr>'x-626'!TABLE_INFO</vt:lpstr>
      <vt:lpstr>'x-627'!TABLE_INFO</vt:lpstr>
      <vt:lpstr>'x-701'!TABLE_INFO</vt:lpstr>
      <vt:lpstr>'x-702'!TABLE_INFO</vt:lpstr>
      <vt:lpstr>TABLE_INFO</vt:lpstr>
      <vt:lpstr>'x-201'!TABLE_INFO_1</vt:lpstr>
      <vt:lpstr>'x-202'!TABLE_INFO_1</vt:lpstr>
      <vt:lpstr>'x-203'!TABLE_INFO_1</vt:lpstr>
      <vt:lpstr>'x-204'!TABLE_INFO_1</vt:lpstr>
      <vt:lpstr>'x-205'!TABLE_INFO_1</vt:lpstr>
      <vt:lpstr>'x-206'!TABLE_INFO_1</vt:lpstr>
      <vt:lpstr>'x-207'!TABLE_INFO_1</vt:lpstr>
      <vt:lpstr>'x-208'!TABLE_INFO_1</vt:lpstr>
      <vt:lpstr>'x-209'!TABLE_INFO_1</vt:lpstr>
      <vt:lpstr>'x-210'!TABLE_INFO_1</vt:lpstr>
      <vt:lpstr>'x-211'!TABLE_INFO_1</vt:lpstr>
      <vt:lpstr>'x-212'!TABLE_INFO_1</vt:lpstr>
      <vt:lpstr>'x-213'!TABLE_INFO_1</vt:lpstr>
      <vt:lpstr>'x-214'!TABLE_INFO_1</vt:lpstr>
      <vt:lpstr>'x-215'!TABLE_INFO_1</vt:lpstr>
      <vt:lpstr>'x-220'!TABLE_INFO_1</vt:lpstr>
      <vt:lpstr>'x-221'!TABLE_INFO_1</vt:lpstr>
      <vt:lpstr>'x-301'!TABLE_INFO_1</vt:lpstr>
      <vt:lpstr>'x-302'!TABLE_INFO_1</vt:lpstr>
      <vt:lpstr>'x-303'!TABLE_INFO_1</vt:lpstr>
      <vt:lpstr>'x-304'!TABLE_INFO_1</vt:lpstr>
      <vt:lpstr>'x-305'!TABLE_INFO_1</vt:lpstr>
      <vt:lpstr>'x-306'!TABLE_INFO_1</vt:lpstr>
      <vt:lpstr>'x-307'!TABLE_INFO_1</vt:lpstr>
      <vt:lpstr>'x-308'!TABLE_INFO_1</vt:lpstr>
      <vt:lpstr>'x-309'!TABLE_INFO_1</vt:lpstr>
      <vt:lpstr>'x-310'!TABLE_INFO_1</vt:lpstr>
      <vt:lpstr>'x-311'!TABLE_INFO_1</vt:lpstr>
      <vt:lpstr>'x-312'!TABLE_INFO_1</vt:lpstr>
      <vt:lpstr>'x-313'!TABLE_INFO_1</vt:lpstr>
      <vt:lpstr>'x-314'!TABLE_INFO_1</vt:lpstr>
      <vt:lpstr>'x-315'!TABLE_INFO_1</vt:lpstr>
      <vt:lpstr>'x-316'!TABLE_INFO_1</vt:lpstr>
      <vt:lpstr>'x-317'!TABLE_INFO_1</vt:lpstr>
      <vt:lpstr>'x-321'!TABLE_INFO_1</vt:lpstr>
      <vt:lpstr>'x-322'!TABLE_INFO_1</vt:lpstr>
      <vt:lpstr>'x-323'!TABLE_INFO_1</vt:lpstr>
      <vt:lpstr>'x-324'!TABLE_INFO_1</vt:lpstr>
      <vt:lpstr>'x-325'!TABLE_INFO_1</vt:lpstr>
      <vt:lpstr>'x-326'!TABLE_INFO_1</vt:lpstr>
      <vt:lpstr>'x-327'!TABLE_INFO_1</vt:lpstr>
      <vt:lpstr>'x-328'!TABLE_INFO_1</vt:lpstr>
      <vt:lpstr>'x-329'!TABLE_INFO_1</vt:lpstr>
      <vt:lpstr>'x-330'!TABLE_INFO_1</vt:lpstr>
      <vt:lpstr>'x-331'!TABLE_INFO_1</vt:lpstr>
      <vt:lpstr>'x-401'!TABLE_INFO_1</vt:lpstr>
      <vt:lpstr>'x-402'!TABLE_INFO_1</vt:lpstr>
      <vt:lpstr>'x-403'!TABLE_INFO_1</vt:lpstr>
      <vt:lpstr>'x-404'!TABLE_INFO_1</vt:lpstr>
      <vt:lpstr>'x-405'!TABLE_INFO_1</vt:lpstr>
      <vt:lpstr>'x-406 '!TABLE_INFO_1</vt:lpstr>
      <vt:lpstr>'x-407'!TABLE_INFO_1</vt:lpstr>
      <vt:lpstr>'x-501'!TABLE_INFO_1</vt:lpstr>
      <vt:lpstr>'x-502'!TABLE_INFO_1</vt:lpstr>
      <vt:lpstr>'x-503'!TABLE_INFO_1</vt:lpstr>
      <vt:lpstr>'x-504'!TABLE_INFO_1</vt:lpstr>
      <vt:lpstr>'x-505'!TABLE_INFO_1</vt:lpstr>
      <vt:lpstr>'x-506'!TABLE_INFO_1</vt:lpstr>
      <vt:lpstr>'x-507'!TABLE_INFO_1</vt:lpstr>
      <vt:lpstr>'x-601'!TABLE_INFO_1</vt:lpstr>
      <vt:lpstr>'x-602'!TABLE_INFO_1</vt:lpstr>
      <vt:lpstr>'x-603'!TABLE_INFO_1</vt:lpstr>
      <vt:lpstr>'x-604'!TABLE_INFO_1</vt:lpstr>
      <vt:lpstr>'x-605'!TABLE_INFO_1</vt:lpstr>
      <vt:lpstr>'x-606'!TABLE_INFO_1</vt:lpstr>
      <vt:lpstr>'x-607'!TABLE_INFO_1</vt:lpstr>
      <vt:lpstr>'x-608'!TABLE_INFO_1</vt:lpstr>
      <vt:lpstr>'x-609'!TABLE_INFO_1</vt:lpstr>
      <vt:lpstr>'x-610'!TABLE_INFO_1</vt:lpstr>
      <vt:lpstr>'x-611'!TABLE_INFO_1</vt:lpstr>
      <vt:lpstr>'x-612'!TABLE_INFO_1</vt:lpstr>
      <vt:lpstr>'x-613'!TABLE_INFO_1</vt:lpstr>
      <vt:lpstr>'x-614'!TABLE_INFO_1</vt:lpstr>
      <vt:lpstr>'x-615'!TABLE_INFO_1</vt:lpstr>
      <vt:lpstr>'x-616'!TABLE_INFO_1</vt:lpstr>
      <vt:lpstr>'x-617'!TABLE_INFO_1</vt:lpstr>
      <vt:lpstr>'x-618'!TABLE_INFO_1</vt:lpstr>
      <vt:lpstr>'x-619'!TABLE_INFO_1</vt:lpstr>
      <vt:lpstr>'x-620'!TABLE_INFO_1</vt:lpstr>
      <vt:lpstr>'x-621'!TABLE_INFO_1</vt:lpstr>
      <vt:lpstr>'x-622'!TABLE_INFO_1</vt:lpstr>
      <vt:lpstr>'x-626'!TABLE_INFO_1</vt:lpstr>
      <vt:lpstr>'x-627'!TABLE_INFO_1</vt:lpstr>
      <vt:lpstr>'x-701'!TABLE_INFO_1</vt:lpstr>
      <vt:lpstr>'x-702'!TABLE_INFO_1</vt:lpstr>
      <vt:lpstr>'x-201'!TABLE_REFERENCE</vt:lpstr>
      <vt:lpstr>'x-202'!TABLE_REFERENCE</vt:lpstr>
      <vt:lpstr>'x-203'!TABLE_REFERENCE</vt:lpstr>
      <vt:lpstr>'x-204'!TABLE_REFERENCE</vt:lpstr>
      <vt:lpstr>'x-205'!TABLE_REFERENCE</vt:lpstr>
      <vt:lpstr>'x-206'!TABLE_REFERENCE</vt:lpstr>
      <vt:lpstr>'x-207'!TABLE_REFERENCE</vt:lpstr>
      <vt:lpstr>'x-208'!TABLE_REFERENCE</vt:lpstr>
      <vt:lpstr>'x-209'!TABLE_REFERENCE</vt:lpstr>
      <vt:lpstr>'x-210'!TABLE_REFERENCE</vt:lpstr>
      <vt:lpstr>'x-211'!TABLE_REFERENCE</vt:lpstr>
      <vt:lpstr>'x-212'!TABLE_REFERENCE</vt:lpstr>
      <vt:lpstr>'x-213'!TABLE_REFERENCE</vt:lpstr>
      <vt:lpstr>'x-214'!TABLE_REFERENCE</vt:lpstr>
      <vt:lpstr>'x-215'!TABLE_REFERENCE</vt:lpstr>
      <vt:lpstr>'x-220'!TABLE_REFERENCE</vt:lpstr>
      <vt:lpstr>'x-221'!TABLE_REFERENCE</vt:lpstr>
      <vt:lpstr>'x-301'!TABLE_REFERENCE</vt:lpstr>
      <vt:lpstr>'x-302'!TABLE_REFERENCE</vt:lpstr>
      <vt:lpstr>'x-303'!TABLE_REFERENCE</vt:lpstr>
      <vt:lpstr>'x-304'!TABLE_REFERENCE</vt:lpstr>
      <vt:lpstr>'x-305'!TABLE_REFERENCE</vt:lpstr>
      <vt:lpstr>'x-306'!TABLE_REFERENCE</vt:lpstr>
      <vt:lpstr>'x-307'!TABLE_REFERENCE</vt:lpstr>
      <vt:lpstr>'x-308'!TABLE_REFERENCE</vt:lpstr>
      <vt:lpstr>'x-309'!TABLE_REFERENCE</vt:lpstr>
      <vt:lpstr>'x-310'!TABLE_REFERENCE</vt:lpstr>
      <vt:lpstr>'x-311'!TABLE_REFERENCE</vt:lpstr>
      <vt:lpstr>'x-312'!TABLE_REFERENCE</vt:lpstr>
      <vt:lpstr>'x-313'!TABLE_REFERENCE</vt:lpstr>
      <vt:lpstr>'x-314'!TABLE_REFERENCE</vt:lpstr>
      <vt:lpstr>'x-315'!TABLE_REFERENCE</vt:lpstr>
      <vt:lpstr>'x-316'!TABLE_REFERENCE</vt:lpstr>
      <vt:lpstr>'x-317'!TABLE_REFERENCE</vt:lpstr>
      <vt:lpstr>'x-321'!TABLE_REFERENCE</vt:lpstr>
      <vt:lpstr>'x-322'!TABLE_REFERENCE</vt:lpstr>
      <vt:lpstr>'x-323'!TABLE_REFERENCE</vt:lpstr>
      <vt:lpstr>'x-324'!TABLE_REFERENCE</vt:lpstr>
      <vt:lpstr>'x-325'!TABLE_REFERENCE</vt:lpstr>
      <vt:lpstr>'x-326'!TABLE_REFERENCE</vt:lpstr>
      <vt:lpstr>'x-327'!TABLE_REFERENCE</vt:lpstr>
      <vt:lpstr>'x-328'!TABLE_REFERENCE</vt:lpstr>
      <vt:lpstr>'x-329'!TABLE_REFERENCE</vt:lpstr>
      <vt:lpstr>'x-330'!TABLE_REFERENCE</vt:lpstr>
      <vt:lpstr>'x-331'!TABLE_REFERENCE</vt:lpstr>
      <vt:lpstr>'x-401'!TABLE_REFERENCE</vt:lpstr>
      <vt:lpstr>'x-402'!TABLE_REFERENCE</vt:lpstr>
      <vt:lpstr>'x-403'!TABLE_REFERENCE</vt:lpstr>
      <vt:lpstr>'x-404'!TABLE_REFERENCE</vt:lpstr>
      <vt:lpstr>'x-405'!TABLE_REFERENCE</vt:lpstr>
      <vt:lpstr>'x-406 '!TABLE_REFERENCE</vt:lpstr>
      <vt:lpstr>'x-407'!TABLE_REFERENCE</vt:lpstr>
      <vt:lpstr>'x-501'!TABLE_REFERENCE</vt:lpstr>
      <vt:lpstr>'x-502'!TABLE_REFERENCE</vt:lpstr>
      <vt:lpstr>'x-503'!TABLE_REFERENCE</vt:lpstr>
      <vt:lpstr>'x-504'!TABLE_REFERENCE</vt:lpstr>
      <vt:lpstr>'x-505'!TABLE_REFERENCE</vt:lpstr>
      <vt:lpstr>'x-506'!TABLE_REFERENCE</vt:lpstr>
      <vt:lpstr>'x-507'!TABLE_REFERENCE</vt:lpstr>
      <vt:lpstr>'x-601'!TABLE_REFERENCE</vt:lpstr>
      <vt:lpstr>'x-602'!TABLE_REFERENCE</vt:lpstr>
      <vt:lpstr>'x-603'!TABLE_REFERENCE</vt:lpstr>
      <vt:lpstr>'x-604'!TABLE_REFERENCE</vt:lpstr>
      <vt:lpstr>'x-605'!TABLE_REFERENCE</vt:lpstr>
      <vt:lpstr>'x-606'!TABLE_REFERENCE</vt:lpstr>
      <vt:lpstr>'x-607'!TABLE_REFERENCE</vt:lpstr>
      <vt:lpstr>'x-608'!TABLE_REFERENCE</vt:lpstr>
      <vt:lpstr>'x-609'!TABLE_REFERENCE</vt:lpstr>
      <vt:lpstr>'x-610'!TABLE_REFERENCE</vt:lpstr>
      <vt:lpstr>'x-611'!TABLE_REFERENCE</vt:lpstr>
      <vt:lpstr>'x-612'!TABLE_REFERENCE</vt:lpstr>
      <vt:lpstr>'x-613'!TABLE_REFERENCE</vt:lpstr>
      <vt:lpstr>'x-614'!TABLE_REFERENCE</vt:lpstr>
      <vt:lpstr>'x-615'!TABLE_REFERENCE</vt:lpstr>
      <vt:lpstr>'x-616'!TABLE_REFERENCE</vt:lpstr>
      <vt:lpstr>'x-617'!TABLE_REFERENCE</vt:lpstr>
      <vt:lpstr>'x-618'!TABLE_REFERENCE</vt:lpstr>
      <vt:lpstr>'x-619'!TABLE_REFERENCE</vt:lpstr>
      <vt:lpstr>'x-620'!TABLE_REFERENCE</vt:lpstr>
      <vt:lpstr>'x-621'!TABLE_REFERENCE</vt:lpstr>
      <vt:lpstr>'x-622'!TABLE_REFERENCE</vt:lpstr>
      <vt:lpstr>'x-626'!TABLE_REFERENCE</vt:lpstr>
      <vt:lpstr>'x-627'!TABLE_REFERENCE</vt:lpstr>
      <vt:lpstr>'x-701'!TABLE_REFERENCE</vt:lpstr>
      <vt:lpstr>'x-702'!TABLE_REFERENCE</vt:lpstr>
      <vt:lpstr>TABLE_REFERENCE</vt:lpstr>
      <vt:lpstr>'x-201'!TABLE_REFERENCE_1</vt:lpstr>
      <vt:lpstr>'x-202'!TABLE_REFERENCE_1</vt:lpstr>
      <vt:lpstr>'x-203'!TABLE_REFERENCE_1</vt:lpstr>
      <vt:lpstr>'x-204'!TABLE_REFERENCE_1</vt:lpstr>
      <vt:lpstr>'x-205'!TABLE_REFERENCE_1</vt:lpstr>
      <vt:lpstr>'x-206'!TABLE_REFERENCE_1</vt:lpstr>
      <vt:lpstr>'x-207'!TABLE_REFERENCE_1</vt:lpstr>
      <vt:lpstr>'x-208'!TABLE_REFERENCE_1</vt:lpstr>
      <vt:lpstr>'x-209'!TABLE_REFERENCE_1</vt:lpstr>
      <vt:lpstr>'x-210'!TABLE_REFERENCE_1</vt:lpstr>
      <vt:lpstr>'x-211'!TABLE_REFERENCE_1</vt:lpstr>
      <vt:lpstr>'x-212'!TABLE_REFERENCE_1</vt:lpstr>
      <vt:lpstr>'x-213'!TABLE_REFERENCE_1</vt:lpstr>
      <vt:lpstr>'x-214'!TABLE_REFERENCE_1</vt:lpstr>
      <vt:lpstr>'x-215'!TABLE_REFERENCE_1</vt:lpstr>
      <vt:lpstr>'x-220'!TABLE_REFERENCE_1</vt:lpstr>
      <vt:lpstr>'x-221'!TABLE_REFERENCE_1</vt:lpstr>
      <vt:lpstr>'x-301'!TABLE_REFERENCE_1</vt:lpstr>
      <vt:lpstr>'x-302'!TABLE_REFERENCE_1</vt:lpstr>
      <vt:lpstr>'x-303'!TABLE_REFERENCE_1</vt:lpstr>
      <vt:lpstr>'x-304'!TABLE_REFERENCE_1</vt:lpstr>
      <vt:lpstr>'x-305'!TABLE_REFERENCE_1</vt:lpstr>
      <vt:lpstr>'x-306'!TABLE_REFERENCE_1</vt:lpstr>
      <vt:lpstr>'x-307'!TABLE_REFERENCE_1</vt:lpstr>
      <vt:lpstr>'x-308'!TABLE_REFERENCE_1</vt:lpstr>
      <vt:lpstr>'x-309'!TABLE_REFERENCE_1</vt:lpstr>
      <vt:lpstr>'x-310'!TABLE_REFERENCE_1</vt:lpstr>
      <vt:lpstr>'x-311'!TABLE_REFERENCE_1</vt:lpstr>
      <vt:lpstr>'x-312'!TABLE_REFERENCE_1</vt:lpstr>
      <vt:lpstr>'x-313'!TABLE_REFERENCE_1</vt:lpstr>
      <vt:lpstr>'x-314'!TABLE_REFERENCE_1</vt:lpstr>
      <vt:lpstr>'x-315'!TABLE_REFERENCE_1</vt:lpstr>
      <vt:lpstr>'x-316'!TABLE_REFERENCE_1</vt:lpstr>
      <vt:lpstr>'x-317'!TABLE_REFERENCE_1</vt:lpstr>
      <vt:lpstr>'x-321'!TABLE_REFERENCE_1</vt:lpstr>
      <vt:lpstr>'x-322'!TABLE_REFERENCE_1</vt:lpstr>
      <vt:lpstr>'x-323'!TABLE_REFERENCE_1</vt:lpstr>
      <vt:lpstr>'x-324'!TABLE_REFERENCE_1</vt:lpstr>
      <vt:lpstr>'x-325'!TABLE_REFERENCE_1</vt:lpstr>
      <vt:lpstr>'x-326'!TABLE_REFERENCE_1</vt:lpstr>
      <vt:lpstr>'x-327'!TABLE_REFERENCE_1</vt:lpstr>
      <vt:lpstr>'x-328'!TABLE_REFERENCE_1</vt:lpstr>
      <vt:lpstr>'x-329'!TABLE_REFERENCE_1</vt:lpstr>
      <vt:lpstr>'x-330'!TABLE_REFERENCE_1</vt:lpstr>
      <vt:lpstr>'x-331'!TABLE_REFERENCE_1</vt:lpstr>
      <vt:lpstr>'x-401'!TABLE_REFERENCE_1</vt:lpstr>
      <vt:lpstr>'x-402'!TABLE_REFERENCE_1</vt:lpstr>
      <vt:lpstr>'x-403'!TABLE_REFERENCE_1</vt:lpstr>
      <vt:lpstr>'x-404'!TABLE_REFERENCE_1</vt:lpstr>
      <vt:lpstr>'x-405'!TABLE_REFERENCE_1</vt:lpstr>
      <vt:lpstr>'x-406 '!TABLE_REFERENCE_1</vt:lpstr>
      <vt:lpstr>'x-407'!TABLE_REFERENCE_1</vt:lpstr>
      <vt:lpstr>'x-501'!TABLE_REFERENCE_1</vt:lpstr>
      <vt:lpstr>'x-502'!TABLE_REFERENCE_1</vt:lpstr>
      <vt:lpstr>'x-503'!TABLE_REFERENCE_1</vt:lpstr>
      <vt:lpstr>'x-504'!TABLE_REFERENCE_1</vt:lpstr>
      <vt:lpstr>'x-505'!TABLE_REFERENCE_1</vt:lpstr>
      <vt:lpstr>'x-506'!TABLE_REFERENCE_1</vt:lpstr>
      <vt:lpstr>'x-507'!TABLE_REFERENCE_1</vt:lpstr>
      <vt:lpstr>'x-601'!TABLE_REFERENCE_1</vt:lpstr>
      <vt:lpstr>'x-602'!TABLE_REFERENCE_1</vt:lpstr>
      <vt:lpstr>'x-603'!TABLE_REFERENCE_1</vt:lpstr>
      <vt:lpstr>'x-604'!TABLE_REFERENCE_1</vt:lpstr>
      <vt:lpstr>'x-605'!TABLE_REFERENCE_1</vt:lpstr>
      <vt:lpstr>'x-606'!TABLE_REFERENCE_1</vt:lpstr>
      <vt:lpstr>'x-607'!TABLE_REFERENCE_1</vt:lpstr>
      <vt:lpstr>'x-608'!TABLE_REFERENCE_1</vt:lpstr>
      <vt:lpstr>'x-609'!TABLE_REFERENCE_1</vt:lpstr>
      <vt:lpstr>'x-610'!TABLE_REFERENCE_1</vt:lpstr>
      <vt:lpstr>'x-611'!TABLE_REFERENCE_1</vt:lpstr>
      <vt:lpstr>'x-612'!TABLE_REFERENCE_1</vt:lpstr>
      <vt:lpstr>'x-613'!TABLE_REFERENCE_1</vt:lpstr>
      <vt:lpstr>'x-614'!TABLE_REFERENCE_1</vt:lpstr>
      <vt:lpstr>'x-615'!TABLE_REFERENCE_1</vt:lpstr>
      <vt:lpstr>'x-616'!TABLE_REFERENCE_1</vt:lpstr>
      <vt:lpstr>'x-617'!TABLE_REFERENCE_1</vt:lpstr>
      <vt:lpstr>'x-618'!TABLE_REFERENCE_1</vt:lpstr>
      <vt:lpstr>'x-619'!TABLE_REFERENCE_1</vt:lpstr>
      <vt:lpstr>'x-620'!TABLE_REFERENCE_1</vt:lpstr>
      <vt:lpstr>'x-621'!TABLE_REFERENCE_1</vt:lpstr>
      <vt:lpstr>'x-622'!TABLE_REFERENCE_1</vt:lpstr>
      <vt:lpstr>'x-626'!TABLE_REFERENCE_1</vt:lpstr>
      <vt:lpstr>'x-627'!TABLE_REFERENCE_1</vt:lpstr>
      <vt:lpstr>'x-701'!TABLE_REFERENCE_1</vt:lpstr>
      <vt:lpstr>'x-702'!TABLE_REFERENCE_1</vt:lpstr>
      <vt:lpstr>'x-201'!TABLE_REFERENCE_GUIDANCE</vt:lpstr>
      <vt:lpstr>'x-202'!TABLE_REFERENCE_GUIDANCE</vt:lpstr>
      <vt:lpstr>'x-203'!TABLE_REFERENCE_GUIDANCE</vt:lpstr>
      <vt:lpstr>'x-204'!TABLE_REFERENCE_GUIDANCE</vt:lpstr>
      <vt:lpstr>'x-205'!TABLE_REFERENCE_GUIDANCE</vt:lpstr>
      <vt:lpstr>'x-206'!TABLE_REFERENCE_GUIDANCE</vt:lpstr>
      <vt:lpstr>'x-207'!TABLE_REFERENCE_GUIDANCE</vt:lpstr>
      <vt:lpstr>'x-208'!TABLE_REFERENCE_GUIDANCE</vt:lpstr>
      <vt:lpstr>'x-209'!TABLE_REFERENCE_GUIDANCE</vt:lpstr>
      <vt:lpstr>'x-210'!TABLE_REFERENCE_GUIDANCE</vt:lpstr>
      <vt:lpstr>'x-211'!TABLE_REFERENCE_GUIDANCE</vt:lpstr>
      <vt:lpstr>'x-212'!TABLE_REFERENCE_GUIDANCE</vt:lpstr>
      <vt:lpstr>'x-213'!TABLE_REFERENCE_GUIDANCE</vt:lpstr>
      <vt:lpstr>'x-214'!TABLE_REFERENCE_GUIDANCE</vt:lpstr>
      <vt:lpstr>'x-215'!TABLE_REFERENCE_GUIDANCE</vt:lpstr>
      <vt:lpstr>'x-220'!TABLE_REFERENCE_GUIDANCE</vt:lpstr>
      <vt:lpstr>'x-221'!TABLE_REFERENCE_GUIDANCE</vt:lpstr>
      <vt:lpstr>'x-301'!TABLE_REFERENCE_GUIDANCE</vt:lpstr>
      <vt:lpstr>'x-302'!TABLE_REFERENCE_GUIDANCE</vt:lpstr>
      <vt:lpstr>'x-303'!TABLE_REFERENCE_GUIDANCE</vt:lpstr>
      <vt:lpstr>'x-304'!TABLE_REFERENCE_GUIDANCE</vt:lpstr>
      <vt:lpstr>'x-305'!TABLE_REFERENCE_GUIDANCE</vt:lpstr>
      <vt:lpstr>'x-306'!TABLE_REFERENCE_GUIDANCE</vt:lpstr>
      <vt:lpstr>'x-307'!TABLE_REFERENCE_GUIDANCE</vt:lpstr>
      <vt:lpstr>'x-308'!TABLE_REFERENCE_GUIDANCE</vt:lpstr>
      <vt:lpstr>'x-309'!TABLE_REFERENCE_GUIDANCE</vt:lpstr>
      <vt:lpstr>'x-310'!TABLE_REFERENCE_GUIDANCE</vt:lpstr>
      <vt:lpstr>'x-311'!TABLE_REFERENCE_GUIDANCE</vt:lpstr>
      <vt:lpstr>'x-312'!TABLE_REFERENCE_GUIDANCE</vt:lpstr>
      <vt:lpstr>'x-313'!TABLE_REFERENCE_GUIDANCE</vt:lpstr>
      <vt:lpstr>'x-314'!TABLE_REFERENCE_GUIDANCE</vt:lpstr>
      <vt:lpstr>'x-315'!TABLE_REFERENCE_GUIDANCE</vt:lpstr>
      <vt:lpstr>'x-316'!TABLE_REFERENCE_GUIDANCE</vt:lpstr>
      <vt:lpstr>'x-317'!TABLE_REFERENCE_GUIDANCE</vt:lpstr>
      <vt:lpstr>'x-321'!TABLE_REFERENCE_GUIDANCE</vt:lpstr>
      <vt:lpstr>'x-322'!TABLE_REFERENCE_GUIDANCE</vt:lpstr>
      <vt:lpstr>'x-323'!TABLE_REFERENCE_GUIDANCE</vt:lpstr>
      <vt:lpstr>'x-324'!TABLE_REFERENCE_GUIDANCE</vt:lpstr>
      <vt:lpstr>'x-325'!TABLE_REFERENCE_GUIDANCE</vt:lpstr>
      <vt:lpstr>'x-326'!TABLE_REFERENCE_GUIDANCE</vt:lpstr>
      <vt:lpstr>'x-327'!TABLE_REFERENCE_GUIDANCE</vt:lpstr>
      <vt:lpstr>'x-328'!TABLE_REFERENCE_GUIDANCE</vt:lpstr>
      <vt:lpstr>'x-329'!TABLE_REFERENCE_GUIDANCE</vt:lpstr>
      <vt:lpstr>'x-330'!TABLE_REFERENCE_GUIDANCE</vt:lpstr>
      <vt:lpstr>'x-331'!TABLE_REFERENCE_GUIDANCE</vt:lpstr>
      <vt:lpstr>'x-401'!TABLE_REFERENCE_GUIDANCE</vt:lpstr>
      <vt:lpstr>'x-402'!TABLE_REFERENCE_GUIDANCE</vt:lpstr>
      <vt:lpstr>'x-403'!TABLE_REFERENCE_GUIDANCE</vt:lpstr>
      <vt:lpstr>'x-404'!TABLE_REFERENCE_GUIDANCE</vt:lpstr>
      <vt:lpstr>'x-405'!TABLE_REFERENCE_GUIDANCE</vt:lpstr>
      <vt:lpstr>'x-406 '!TABLE_REFERENCE_GUIDANCE</vt:lpstr>
      <vt:lpstr>'x-407'!TABLE_REFERENCE_GUIDANCE</vt:lpstr>
      <vt:lpstr>'x-501'!TABLE_REFERENCE_GUIDANCE</vt:lpstr>
      <vt:lpstr>'x-502'!TABLE_REFERENCE_GUIDANCE</vt:lpstr>
      <vt:lpstr>'x-503'!TABLE_REFERENCE_GUIDANCE</vt:lpstr>
      <vt:lpstr>'x-504'!TABLE_REFERENCE_GUIDANCE</vt:lpstr>
      <vt:lpstr>'x-505'!TABLE_REFERENCE_GUIDANCE</vt:lpstr>
      <vt:lpstr>'x-506'!TABLE_REFERENCE_GUIDANCE</vt:lpstr>
      <vt:lpstr>'x-507'!TABLE_REFERENCE_GUIDANCE</vt:lpstr>
      <vt:lpstr>'x-601'!TABLE_REFERENCE_GUIDANCE</vt:lpstr>
      <vt:lpstr>'x-602'!TABLE_REFERENCE_GUIDANCE</vt:lpstr>
      <vt:lpstr>'x-603'!TABLE_REFERENCE_GUIDANCE</vt:lpstr>
      <vt:lpstr>'x-604'!TABLE_REFERENCE_GUIDANCE</vt:lpstr>
      <vt:lpstr>'x-605'!TABLE_REFERENCE_GUIDANCE</vt:lpstr>
      <vt:lpstr>'x-606'!TABLE_REFERENCE_GUIDANCE</vt:lpstr>
      <vt:lpstr>'x-607'!TABLE_REFERENCE_GUIDANCE</vt:lpstr>
      <vt:lpstr>'x-608'!TABLE_REFERENCE_GUIDANCE</vt:lpstr>
      <vt:lpstr>'x-609'!TABLE_REFERENCE_GUIDANCE</vt:lpstr>
      <vt:lpstr>'x-610'!TABLE_REFERENCE_GUIDANCE</vt:lpstr>
      <vt:lpstr>'x-611'!TABLE_REFERENCE_GUIDANCE</vt:lpstr>
      <vt:lpstr>'x-612'!TABLE_REFERENCE_GUIDANCE</vt:lpstr>
      <vt:lpstr>'x-613'!TABLE_REFERENCE_GUIDANCE</vt:lpstr>
      <vt:lpstr>'x-614'!TABLE_REFERENCE_GUIDANCE</vt:lpstr>
      <vt:lpstr>'x-615'!TABLE_REFERENCE_GUIDANCE</vt:lpstr>
      <vt:lpstr>'x-616'!TABLE_REFERENCE_GUIDANCE</vt:lpstr>
      <vt:lpstr>'x-617'!TABLE_REFERENCE_GUIDANCE</vt:lpstr>
      <vt:lpstr>'x-618'!TABLE_REFERENCE_GUIDANCE</vt:lpstr>
      <vt:lpstr>'x-619'!TABLE_REFERENCE_GUIDANCE</vt:lpstr>
      <vt:lpstr>'x-620'!TABLE_REFERENCE_GUIDANCE</vt:lpstr>
      <vt:lpstr>'x-621'!TABLE_REFERENCE_GUIDANCE</vt:lpstr>
      <vt:lpstr>'x-622'!TABLE_REFERENCE_GUIDANCE</vt:lpstr>
      <vt:lpstr>'x-626'!TABLE_REFERENCE_GUIDANCE</vt:lpstr>
      <vt:lpstr>'x-627'!TABLE_REFERENCE_GUIDANCE</vt:lpstr>
      <vt:lpstr>'x-701'!TABLE_REFERENCE_GUIDANCE</vt:lpstr>
      <vt:lpstr>'x-702'!TABLE_REFERENCE_GUIDANCE</vt:lpstr>
      <vt:lpstr>TABLE_REFERENCE_GUIDANCE</vt:lpstr>
      <vt:lpstr>'x-201'!TABLE_REFERENCE_GUIDANCE_1</vt:lpstr>
      <vt:lpstr>'x-202'!TABLE_REFERENCE_GUIDANCE_1</vt:lpstr>
      <vt:lpstr>'x-203'!TABLE_REFERENCE_GUIDANCE_1</vt:lpstr>
      <vt:lpstr>'x-204'!TABLE_REFERENCE_GUIDANCE_1</vt:lpstr>
      <vt:lpstr>'x-205'!TABLE_REFERENCE_GUIDANCE_1</vt:lpstr>
      <vt:lpstr>'x-206'!TABLE_REFERENCE_GUIDANCE_1</vt:lpstr>
      <vt:lpstr>'x-207'!TABLE_REFERENCE_GUIDANCE_1</vt:lpstr>
      <vt:lpstr>'x-208'!TABLE_REFERENCE_GUIDANCE_1</vt:lpstr>
      <vt:lpstr>'x-209'!TABLE_REFERENCE_GUIDANCE_1</vt:lpstr>
      <vt:lpstr>'x-210'!TABLE_REFERENCE_GUIDANCE_1</vt:lpstr>
      <vt:lpstr>'x-211'!TABLE_REFERENCE_GUIDANCE_1</vt:lpstr>
      <vt:lpstr>'x-212'!TABLE_REFERENCE_GUIDANCE_1</vt:lpstr>
      <vt:lpstr>'x-213'!TABLE_REFERENCE_GUIDANCE_1</vt:lpstr>
      <vt:lpstr>'x-214'!TABLE_REFERENCE_GUIDANCE_1</vt:lpstr>
      <vt:lpstr>'x-215'!TABLE_REFERENCE_GUIDANCE_1</vt:lpstr>
      <vt:lpstr>'x-220'!TABLE_REFERENCE_GUIDANCE_1</vt:lpstr>
      <vt:lpstr>'x-221'!TABLE_REFERENCE_GUIDANCE_1</vt:lpstr>
      <vt:lpstr>'x-301'!TABLE_REFERENCE_GUIDANCE_1</vt:lpstr>
      <vt:lpstr>'x-302'!TABLE_REFERENCE_GUIDANCE_1</vt:lpstr>
      <vt:lpstr>'x-303'!TABLE_REFERENCE_GUIDANCE_1</vt:lpstr>
      <vt:lpstr>'x-304'!TABLE_REFERENCE_GUIDANCE_1</vt:lpstr>
      <vt:lpstr>'x-305'!TABLE_REFERENCE_GUIDANCE_1</vt:lpstr>
      <vt:lpstr>'x-306'!TABLE_REFERENCE_GUIDANCE_1</vt:lpstr>
      <vt:lpstr>'x-307'!TABLE_REFERENCE_GUIDANCE_1</vt:lpstr>
      <vt:lpstr>'x-308'!TABLE_REFERENCE_GUIDANCE_1</vt:lpstr>
      <vt:lpstr>'x-309'!TABLE_REFERENCE_GUIDANCE_1</vt:lpstr>
      <vt:lpstr>'x-310'!TABLE_REFERENCE_GUIDANCE_1</vt:lpstr>
      <vt:lpstr>'x-311'!TABLE_REFERENCE_GUIDANCE_1</vt:lpstr>
      <vt:lpstr>'x-312'!TABLE_REFERENCE_GUIDANCE_1</vt:lpstr>
      <vt:lpstr>'x-313'!TABLE_REFERENCE_GUIDANCE_1</vt:lpstr>
      <vt:lpstr>'x-314'!TABLE_REFERENCE_GUIDANCE_1</vt:lpstr>
      <vt:lpstr>'x-315'!TABLE_REFERENCE_GUIDANCE_1</vt:lpstr>
      <vt:lpstr>'x-316'!TABLE_REFERENCE_GUIDANCE_1</vt:lpstr>
      <vt:lpstr>'x-317'!TABLE_REFERENCE_GUIDANCE_1</vt:lpstr>
      <vt:lpstr>'x-321'!TABLE_REFERENCE_GUIDANCE_1</vt:lpstr>
      <vt:lpstr>'x-322'!TABLE_REFERENCE_GUIDANCE_1</vt:lpstr>
      <vt:lpstr>'x-323'!TABLE_REFERENCE_GUIDANCE_1</vt:lpstr>
      <vt:lpstr>'x-324'!TABLE_REFERENCE_GUIDANCE_1</vt:lpstr>
      <vt:lpstr>'x-325'!TABLE_REFERENCE_GUIDANCE_1</vt:lpstr>
      <vt:lpstr>'x-326'!TABLE_REFERENCE_GUIDANCE_1</vt:lpstr>
      <vt:lpstr>'x-327'!TABLE_REFERENCE_GUIDANCE_1</vt:lpstr>
      <vt:lpstr>'x-328'!TABLE_REFERENCE_GUIDANCE_1</vt:lpstr>
      <vt:lpstr>'x-329'!TABLE_REFERENCE_GUIDANCE_1</vt:lpstr>
      <vt:lpstr>'x-330'!TABLE_REFERENCE_GUIDANCE_1</vt:lpstr>
      <vt:lpstr>'x-331'!TABLE_REFERENCE_GUIDANCE_1</vt:lpstr>
      <vt:lpstr>'x-401'!TABLE_REFERENCE_GUIDANCE_1</vt:lpstr>
      <vt:lpstr>'x-402'!TABLE_REFERENCE_GUIDANCE_1</vt:lpstr>
      <vt:lpstr>'x-403'!TABLE_REFERENCE_GUIDANCE_1</vt:lpstr>
      <vt:lpstr>'x-404'!TABLE_REFERENCE_GUIDANCE_1</vt:lpstr>
      <vt:lpstr>'x-405'!TABLE_REFERENCE_GUIDANCE_1</vt:lpstr>
      <vt:lpstr>'x-406 '!TABLE_REFERENCE_GUIDANCE_1</vt:lpstr>
      <vt:lpstr>'x-407'!TABLE_REFERENCE_GUIDANCE_1</vt:lpstr>
      <vt:lpstr>'x-501'!TABLE_REFERENCE_GUIDANCE_1</vt:lpstr>
      <vt:lpstr>'x-502'!TABLE_REFERENCE_GUIDANCE_1</vt:lpstr>
      <vt:lpstr>'x-503'!TABLE_REFERENCE_GUIDANCE_1</vt:lpstr>
      <vt:lpstr>'x-504'!TABLE_REFERENCE_GUIDANCE_1</vt:lpstr>
      <vt:lpstr>'x-505'!TABLE_REFERENCE_GUIDANCE_1</vt:lpstr>
      <vt:lpstr>'x-506'!TABLE_REFERENCE_GUIDANCE_1</vt:lpstr>
      <vt:lpstr>'x-507'!TABLE_REFERENCE_GUIDANCE_1</vt:lpstr>
      <vt:lpstr>'x-601'!TABLE_REFERENCE_GUIDANCE_1</vt:lpstr>
      <vt:lpstr>'x-602'!TABLE_REFERENCE_GUIDANCE_1</vt:lpstr>
      <vt:lpstr>'x-603'!TABLE_REFERENCE_GUIDANCE_1</vt:lpstr>
      <vt:lpstr>'x-604'!TABLE_REFERENCE_GUIDANCE_1</vt:lpstr>
      <vt:lpstr>'x-605'!TABLE_REFERENCE_GUIDANCE_1</vt:lpstr>
      <vt:lpstr>'x-606'!TABLE_REFERENCE_GUIDANCE_1</vt:lpstr>
      <vt:lpstr>'x-607'!TABLE_REFERENCE_GUIDANCE_1</vt:lpstr>
      <vt:lpstr>'x-608'!TABLE_REFERENCE_GUIDANCE_1</vt:lpstr>
      <vt:lpstr>'x-609'!TABLE_REFERENCE_GUIDANCE_1</vt:lpstr>
      <vt:lpstr>'x-610'!TABLE_REFERENCE_GUIDANCE_1</vt:lpstr>
      <vt:lpstr>'x-611'!TABLE_REFERENCE_GUIDANCE_1</vt:lpstr>
      <vt:lpstr>'x-612'!TABLE_REFERENCE_GUIDANCE_1</vt:lpstr>
      <vt:lpstr>'x-613'!TABLE_REFERENCE_GUIDANCE_1</vt:lpstr>
      <vt:lpstr>'x-614'!TABLE_REFERENCE_GUIDANCE_1</vt:lpstr>
      <vt:lpstr>'x-615'!TABLE_REFERENCE_GUIDANCE_1</vt:lpstr>
      <vt:lpstr>'x-616'!TABLE_REFERENCE_GUIDANCE_1</vt:lpstr>
      <vt:lpstr>'x-617'!TABLE_REFERENCE_GUIDANCE_1</vt:lpstr>
      <vt:lpstr>'x-618'!TABLE_REFERENCE_GUIDANCE_1</vt:lpstr>
      <vt:lpstr>'x-619'!TABLE_REFERENCE_GUIDANCE_1</vt:lpstr>
      <vt:lpstr>'x-620'!TABLE_REFERENCE_GUIDANCE_1</vt:lpstr>
      <vt:lpstr>'x-621'!TABLE_REFERENCE_GUIDANCE_1</vt:lpstr>
      <vt:lpstr>'x-622'!TABLE_REFERENCE_GUIDANCE_1</vt:lpstr>
      <vt:lpstr>'x-626'!TABLE_REFERENCE_GUIDANCE_1</vt:lpstr>
      <vt:lpstr>'x-627'!TABLE_REFERENCE_GUIDANCE_1</vt:lpstr>
      <vt:lpstr>'x-701'!TABLE_REFERENCE_GUIDANCE_1</vt:lpstr>
      <vt:lpstr>'x-702'!TABLE_REFERENCE_GUIDANCE_1</vt:lpstr>
      <vt:lpstr>'x-201'!TABLE_RELATED</vt:lpstr>
      <vt:lpstr>'x-202'!TABLE_RELATED</vt:lpstr>
      <vt:lpstr>'x-203'!TABLE_RELATED</vt:lpstr>
      <vt:lpstr>'x-204'!TABLE_RELATED</vt:lpstr>
      <vt:lpstr>'x-205'!TABLE_RELATED</vt:lpstr>
      <vt:lpstr>'x-206'!TABLE_RELATED</vt:lpstr>
      <vt:lpstr>'x-207'!TABLE_RELATED</vt:lpstr>
      <vt:lpstr>'x-208'!TABLE_RELATED</vt:lpstr>
      <vt:lpstr>'x-209'!TABLE_RELATED</vt:lpstr>
      <vt:lpstr>'x-210'!TABLE_RELATED</vt:lpstr>
      <vt:lpstr>'x-211'!TABLE_RELATED</vt:lpstr>
      <vt:lpstr>'x-212'!TABLE_RELATED</vt:lpstr>
      <vt:lpstr>'x-213'!TABLE_RELATED</vt:lpstr>
      <vt:lpstr>'x-214'!TABLE_RELATED</vt:lpstr>
      <vt:lpstr>'x-215'!TABLE_RELATED</vt:lpstr>
      <vt:lpstr>'x-220'!TABLE_RELATED</vt:lpstr>
      <vt:lpstr>'x-221'!TABLE_RELATED</vt:lpstr>
      <vt:lpstr>'x-301'!TABLE_RELATED</vt:lpstr>
      <vt:lpstr>'x-302'!TABLE_RELATED</vt:lpstr>
      <vt:lpstr>'x-303'!TABLE_RELATED</vt:lpstr>
      <vt:lpstr>'x-304'!TABLE_RELATED</vt:lpstr>
      <vt:lpstr>'x-305'!TABLE_RELATED</vt:lpstr>
      <vt:lpstr>'x-306'!TABLE_RELATED</vt:lpstr>
      <vt:lpstr>'x-307'!TABLE_RELATED</vt:lpstr>
      <vt:lpstr>'x-308'!TABLE_RELATED</vt:lpstr>
      <vt:lpstr>'x-309'!TABLE_RELATED</vt:lpstr>
      <vt:lpstr>'x-310'!TABLE_RELATED</vt:lpstr>
      <vt:lpstr>'x-311'!TABLE_RELATED</vt:lpstr>
      <vt:lpstr>'x-312'!TABLE_RELATED</vt:lpstr>
      <vt:lpstr>'x-313'!TABLE_RELATED</vt:lpstr>
      <vt:lpstr>'x-314'!TABLE_RELATED</vt:lpstr>
      <vt:lpstr>'x-315'!TABLE_RELATED</vt:lpstr>
      <vt:lpstr>'x-316'!TABLE_RELATED</vt:lpstr>
      <vt:lpstr>'x-317'!TABLE_RELATED</vt:lpstr>
      <vt:lpstr>'x-321'!TABLE_RELATED</vt:lpstr>
      <vt:lpstr>'x-322'!TABLE_RELATED</vt:lpstr>
      <vt:lpstr>'x-323'!TABLE_RELATED</vt:lpstr>
      <vt:lpstr>'x-324'!TABLE_RELATED</vt:lpstr>
      <vt:lpstr>'x-325'!TABLE_RELATED</vt:lpstr>
      <vt:lpstr>'x-326'!TABLE_RELATED</vt:lpstr>
      <vt:lpstr>'x-327'!TABLE_RELATED</vt:lpstr>
      <vt:lpstr>'x-328'!TABLE_RELATED</vt:lpstr>
      <vt:lpstr>'x-329'!TABLE_RELATED</vt:lpstr>
      <vt:lpstr>'x-330'!TABLE_RELATED</vt:lpstr>
      <vt:lpstr>'x-331'!TABLE_RELATED</vt:lpstr>
      <vt:lpstr>'x-401'!TABLE_RELATED</vt:lpstr>
      <vt:lpstr>'x-402'!TABLE_RELATED</vt:lpstr>
      <vt:lpstr>'x-403'!TABLE_RELATED</vt:lpstr>
      <vt:lpstr>'x-404'!TABLE_RELATED</vt:lpstr>
      <vt:lpstr>'x-405'!TABLE_RELATED</vt:lpstr>
      <vt:lpstr>'x-406 '!TABLE_RELATED</vt:lpstr>
      <vt:lpstr>'x-407'!TABLE_RELATED</vt:lpstr>
      <vt:lpstr>'x-501'!TABLE_RELATED</vt:lpstr>
      <vt:lpstr>'x-502'!TABLE_RELATED</vt:lpstr>
      <vt:lpstr>'x-503'!TABLE_RELATED</vt:lpstr>
      <vt:lpstr>'x-504'!TABLE_RELATED</vt:lpstr>
      <vt:lpstr>'x-505'!TABLE_RELATED</vt:lpstr>
      <vt:lpstr>'x-506'!TABLE_RELATED</vt:lpstr>
      <vt:lpstr>'x-507'!TABLE_RELATED</vt:lpstr>
      <vt:lpstr>'x-601'!TABLE_RELATED</vt:lpstr>
      <vt:lpstr>'x-602'!TABLE_RELATED</vt:lpstr>
      <vt:lpstr>'x-603'!TABLE_RELATED</vt:lpstr>
      <vt:lpstr>'x-604'!TABLE_RELATED</vt:lpstr>
      <vt:lpstr>'x-605'!TABLE_RELATED</vt:lpstr>
      <vt:lpstr>'x-606'!TABLE_RELATED</vt:lpstr>
      <vt:lpstr>'x-607'!TABLE_RELATED</vt:lpstr>
      <vt:lpstr>'x-608'!TABLE_RELATED</vt:lpstr>
      <vt:lpstr>'x-609'!TABLE_RELATED</vt:lpstr>
      <vt:lpstr>'x-610'!TABLE_RELATED</vt:lpstr>
      <vt:lpstr>'x-611'!TABLE_RELATED</vt:lpstr>
      <vt:lpstr>'x-612'!TABLE_RELATED</vt:lpstr>
      <vt:lpstr>'x-613'!TABLE_RELATED</vt:lpstr>
      <vt:lpstr>'x-614'!TABLE_RELATED</vt:lpstr>
      <vt:lpstr>'x-615'!TABLE_RELATED</vt:lpstr>
      <vt:lpstr>'x-616'!TABLE_RELATED</vt:lpstr>
      <vt:lpstr>'x-617'!TABLE_RELATED</vt:lpstr>
      <vt:lpstr>'x-618'!TABLE_RELATED</vt:lpstr>
      <vt:lpstr>'x-619'!TABLE_RELATED</vt:lpstr>
      <vt:lpstr>'x-620'!TABLE_RELATED</vt:lpstr>
      <vt:lpstr>'x-621'!TABLE_RELATED</vt:lpstr>
      <vt:lpstr>'x-622'!TABLE_RELATED</vt:lpstr>
      <vt:lpstr>'x-626'!TABLE_RELATED</vt:lpstr>
      <vt:lpstr>'x-627'!TABLE_RELATED</vt:lpstr>
      <vt:lpstr>'x-701'!TABLE_RELATED</vt:lpstr>
      <vt:lpstr>'x-702'!TABLE_RELATED</vt:lpstr>
      <vt:lpstr>TABLE_RELATED</vt:lpstr>
      <vt:lpstr>'x-201'!TABLE_RELATED_1</vt:lpstr>
      <vt:lpstr>'x-202'!TABLE_RELATED_1</vt:lpstr>
      <vt:lpstr>'x-203'!TABLE_RELATED_1</vt:lpstr>
      <vt:lpstr>'x-204'!TABLE_RELATED_1</vt:lpstr>
      <vt:lpstr>'x-205'!TABLE_RELATED_1</vt:lpstr>
      <vt:lpstr>'x-206'!TABLE_RELATED_1</vt:lpstr>
      <vt:lpstr>'x-207'!TABLE_RELATED_1</vt:lpstr>
      <vt:lpstr>'x-208'!TABLE_RELATED_1</vt:lpstr>
      <vt:lpstr>'x-209'!TABLE_RELATED_1</vt:lpstr>
      <vt:lpstr>'x-210'!TABLE_RELATED_1</vt:lpstr>
      <vt:lpstr>'x-211'!TABLE_RELATED_1</vt:lpstr>
      <vt:lpstr>'x-212'!TABLE_RELATED_1</vt:lpstr>
      <vt:lpstr>'x-213'!TABLE_RELATED_1</vt:lpstr>
      <vt:lpstr>'x-214'!TABLE_RELATED_1</vt:lpstr>
      <vt:lpstr>'x-215'!TABLE_RELATED_1</vt:lpstr>
      <vt:lpstr>'x-220'!TABLE_RELATED_1</vt:lpstr>
      <vt:lpstr>'x-221'!TABLE_RELATED_1</vt:lpstr>
      <vt:lpstr>'x-301'!TABLE_RELATED_1</vt:lpstr>
      <vt:lpstr>'x-302'!TABLE_RELATED_1</vt:lpstr>
      <vt:lpstr>'x-303'!TABLE_RELATED_1</vt:lpstr>
      <vt:lpstr>'x-304'!TABLE_RELATED_1</vt:lpstr>
      <vt:lpstr>'x-305'!TABLE_RELATED_1</vt:lpstr>
      <vt:lpstr>'x-306'!TABLE_RELATED_1</vt:lpstr>
      <vt:lpstr>'x-307'!TABLE_RELATED_1</vt:lpstr>
      <vt:lpstr>'x-308'!TABLE_RELATED_1</vt:lpstr>
      <vt:lpstr>'x-309'!TABLE_RELATED_1</vt:lpstr>
      <vt:lpstr>'x-310'!TABLE_RELATED_1</vt:lpstr>
      <vt:lpstr>'x-311'!TABLE_RELATED_1</vt:lpstr>
      <vt:lpstr>'x-312'!TABLE_RELATED_1</vt:lpstr>
      <vt:lpstr>'x-313'!TABLE_RELATED_1</vt:lpstr>
      <vt:lpstr>'x-314'!TABLE_RELATED_1</vt:lpstr>
      <vt:lpstr>'x-315'!TABLE_RELATED_1</vt:lpstr>
      <vt:lpstr>'x-316'!TABLE_RELATED_1</vt:lpstr>
      <vt:lpstr>'x-317'!TABLE_RELATED_1</vt:lpstr>
      <vt:lpstr>'x-321'!TABLE_RELATED_1</vt:lpstr>
      <vt:lpstr>'x-322'!TABLE_RELATED_1</vt:lpstr>
      <vt:lpstr>'x-323'!TABLE_RELATED_1</vt:lpstr>
      <vt:lpstr>'x-324'!TABLE_RELATED_1</vt:lpstr>
      <vt:lpstr>'x-325'!TABLE_RELATED_1</vt:lpstr>
      <vt:lpstr>'x-326'!TABLE_RELATED_1</vt:lpstr>
      <vt:lpstr>'x-327'!TABLE_RELATED_1</vt:lpstr>
      <vt:lpstr>'x-328'!TABLE_RELATED_1</vt:lpstr>
      <vt:lpstr>'x-329'!TABLE_RELATED_1</vt:lpstr>
      <vt:lpstr>'x-330'!TABLE_RELATED_1</vt:lpstr>
      <vt:lpstr>'x-331'!TABLE_RELATED_1</vt:lpstr>
      <vt:lpstr>'x-401'!TABLE_RELATED_1</vt:lpstr>
      <vt:lpstr>'x-402'!TABLE_RELATED_1</vt:lpstr>
      <vt:lpstr>'x-403'!TABLE_RELATED_1</vt:lpstr>
      <vt:lpstr>'x-404'!TABLE_RELATED_1</vt:lpstr>
      <vt:lpstr>'x-405'!TABLE_RELATED_1</vt:lpstr>
      <vt:lpstr>'x-406 '!TABLE_RELATED_1</vt:lpstr>
      <vt:lpstr>'x-407'!TABLE_RELATED_1</vt:lpstr>
      <vt:lpstr>'x-501'!TABLE_RELATED_1</vt:lpstr>
      <vt:lpstr>'x-502'!TABLE_RELATED_1</vt:lpstr>
      <vt:lpstr>'x-503'!TABLE_RELATED_1</vt:lpstr>
      <vt:lpstr>'x-504'!TABLE_RELATED_1</vt:lpstr>
      <vt:lpstr>'x-505'!TABLE_RELATED_1</vt:lpstr>
      <vt:lpstr>'x-506'!TABLE_RELATED_1</vt:lpstr>
      <vt:lpstr>'x-507'!TABLE_RELATED_1</vt:lpstr>
      <vt:lpstr>'x-601'!TABLE_RELATED_1</vt:lpstr>
      <vt:lpstr>'x-602'!TABLE_RELATED_1</vt:lpstr>
      <vt:lpstr>'x-603'!TABLE_RELATED_1</vt:lpstr>
      <vt:lpstr>'x-604'!TABLE_RELATED_1</vt:lpstr>
      <vt:lpstr>'x-605'!TABLE_RELATED_1</vt:lpstr>
      <vt:lpstr>'x-606'!TABLE_RELATED_1</vt:lpstr>
      <vt:lpstr>'x-607'!TABLE_RELATED_1</vt:lpstr>
      <vt:lpstr>'x-608'!TABLE_RELATED_1</vt:lpstr>
      <vt:lpstr>'x-609'!TABLE_RELATED_1</vt:lpstr>
      <vt:lpstr>'x-610'!TABLE_RELATED_1</vt:lpstr>
      <vt:lpstr>'x-611'!TABLE_RELATED_1</vt:lpstr>
      <vt:lpstr>'x-612'!TABLE_RELATED_1</vt:lpstr>
      <vt:lpstr>'x-613'!TABLE_RELATED_1</vt:lpstr>
      <vt:lpstr>'x-614'!TABLE_RELATED_1</vt:lpstr>
      <vt:lpstr>'x-615'!TABLE_RELATED_1</vt:lpstr>
      <vt:lpstr>'x-616'!TABLE_RELATED_1</vt:lpstr>
      <vt:lpstr>'x-617'!TABLE_RELATED_1</vt:lpstr>
      <vt:lpstr>'x-618'!TABLE_RELATED_1</vt:lpstr>
      <vt:lpstr>'x-619'!TABLE_RELATED_1</vt:lpstr>
      <vt:lpstr>'x-620'!TABLE_RELATED_1</vt:lpstr>
      <vt:lpstr>'x-621'!TABLE_RELATED_1</vt:lpstr>
      <vt:lpstr>'x-622'!TABLE_RELATED_1</vt:lpstr>
      <vt:lpstr>'x-626'!TABLE_RELATED_1</vt:lpstr>
      <vt:lpstr>'x-627'!TABLE_RELATED_1</vt:lpstr>
      <vt:lpstr>'x-701'!TABLE_RELATED_1</vt:lpstr>
      <vt:lpstr>'x-702'!TABLE_RELATED_1</vt:lpstr>
      <vt:lpstr>'x-201'!TABLE_SECTION</vt:lpstr>
      <vt:lpstr>'x-202'!TABLE_SECTION</vt:lpstr>
      <vt:lpstr>'x-203'!TABLE_SECTION</vt:lpstr>
      <vt:lpstr>'x-204'!TABLE_SECTION</vt:lpstr>
      <vt:lpstr>'x-205'!TABLE_SECTION</vt:lpstr>
      <vt:lpstr>'x-206'!TABLE_SECTION</vt:lpstr>
      <vt:lpstr>'x-207'!TABLE_SECTION</vt:lpstr>
      <vt:lpstr>'x-208'!TABLE_SECTION</vt:lpstr>
      <vt:lpstr>'x-209'!TABLE_SECTION</vt:lpstr>
      <vt:lpstr>'x-210'!TABLE_SECTION</vt:lpstr>
      <vt:lpstr>'x-211'!TABLE_SECTION</vt:lpstr>
      <vt:lpstr>'x-212'!TABLE_SECTION</vt:lpstr>
      <vt:lpstr>'x-213'!TABLE_SECTION</vt:lpstr>
      <vt:lpstr>'x-214'!TABLE_SECTION</vt:lpstr>
      <vt:lpstr>'x-215'!TABLE_SECTION</vt:lpstr>
      <vt:lpstr>'x-220'!TABLE_SECTION</vt:lpstr>
      <vt:lpstr>'x-221'!TABLE_SECTION</vt:lpstr>
      <vt:lpstr>'x-301'!TABLE_SECTION</vt:lpstr>
      <vt:lpstr>'x-302'!TABLE_SECTION</vt:lpstr>
      <vt:lpstr>'x-303'!TABLE_SECTION</vt:lpstr>
      <vt:lpstr>'x-304'!TABLE_SECTION</vt:lpstr>
      <vt:lpstr>'x-305'!TABLE_SECTION</vt:lpstr>
      <vt:lpstr>'x-306'!TABLE_SECTION</vt:lpstr>
      <vt:lpstr>'x-307'!TABLE_SECTION</vt:lpstr>
      <vt:lpstr>'x-308'!TABLE_SECTION</vt:lpstr>
      <vt:lpstr>'x-309'!TABLE_SECTION</vt:lpstr>
      <vt:lpstr>'x-310'!TABLE_SECTION</vt:lpstr>
      <vt:lpstr>'x-311'!TABLE_SECTION</vt:lpstr>
      <vt:lpstr>'x-312'!TABLE_SECTION</vt:lpstr>
      <vt:lpstr>'x-313'!TABLE_SECTION</vt:lpstr>
      <vt:lpstr>'x-314'!TABLE_SECTION</vt:lpstr>
      <vt:lpstr>'x-315'!TABLE_SECTION</vt:lpstr>
      <vt:lpstr>'x-316'!TABLE_SECTION</vt:lpstr>
      <vt:lpstr>'x-317'!TABLE_SECTION</vt:lpstr>
      <vt:lpstr>'x-321'!TABLE_SECTION</vt:lpstr>
      <vt:lpstr>'x-322'!TABLE_SECTION</vt:lpstr>
      <vt:lpstr>'x-323'!TABLE_SECTION</vt:lpstr>
      <vt:lpstr>'x-324'!TABLE_SECTION</vt:lpstr>
      <vt:lpstr>'x-325'!TABLE_SECTION</vt:lpstr>
      <vt:lpstr>'x-326'!TABLE_SECTION</vt:lpstr>
      <vt:lpstr>'x-327'!TABLE_SECTION</vt:lpstr>
      <vt:lpstr>'x-328'!TABLE_SECTION</vt:lpstr>
      <vt:lpstr>'x-329'!TABLE_SECTION</vt:lpstr>
      <vt:lpstr>'x-330'!TABLE_SECTION</vt:lpstr>
      <vt:lpstr>'x-331'!TABLE_SECTION</vt:lpstr>
      <vt:lpstr>'x-401'!TABLE_SECTION</vt:lpstr>
      <vt:lpstr>'x-402'!TABLE_SECTION</vt:lpstr>
      <vt:lpstr>'x-403'!TABLE_SECTION</vt:lpstr>
      <vt:lpstr>'x-404'!TABLE_SECTION</vt:lpstr>
      <vt:lpstr>'x-405'!TABLE_SECTION</vt:lpstr>
      <vt:lpstr>'x-406 '!TABLE_SECTION</vt:lpstr>
      <vt:lpstr>'x-407'!TABLE_SECTION</vt:lpstr>
      <vt:lpstr>'x-501'!TABLE_SECTION</vt:lpstr>
      <vt:lpstr>'x-502'!TABLE_SECTION</vt:lpstr>
      <vt:lpstr>'x-503'!TABLE_SECTION</vt:lpstr>
      <vt:lpstr>'x-504'!TABLE_SECTION</vt:lpstr>
      <vt:lpstr>'x-505'!TABLE_SECTION</vt:lpstr>
      <vt:lpstr>'x-506'!TABLE_SECTION</vt:lpstr>
      <vt:lpstr>'x-507'!TABLE_SECTION</vt:lpstr>
      <vt:lpstr>'x-601'!TABLE_SECTION</vt:lpstr>
      <vt:lpstr>'x-602'!TABLE_SECTION</vt:lpstr>
      <vt:lpstr>'x-603'!TABLE_SECTION</vt:lpstr>
      <vt:lpstr>'x-604'!TABLE_SECTION</vt:lpstr>
      <vt:lpstr>'x-605'!TABLE_SECTION</vt:lpstr>
      <vt:lpstr>'x-606'!TABLE_SECTION</vt:lpstr>
      <vt:lpstr>'x-607'!TABLE_SECTION</vt:lpstr>
      <vt:lpstr>'x-608'!TABLE_SECTION</vt:lpstr>
      <vt:lpstr>'x-609'!TABLE_SECTION</vt:lpstr>
      <vt:lpstr>'x-610'!TABLE_SECTION</vt:lpstr>
      <vt:lpstr>'x-611'!TABLE_SECTION</vt:lpstr>
      <vt:lpstr>'x-612'!TABLE_SECTION</vt:lpstr>
      <vt:lpstr>'x-613'!TABLE_SECTION</vt:lpstr>
      <vt:lpstr>'x-614'!TABLE_SECTION</vt:lpstr>
      <vt:lpstr>'x-615'!TABLE_SECTION</vt:lpstr>
      <vt:lpstr>'x-616'!TABLE_SECTION</vt:lpstr>
      <vt:lpstr>'x-617'!TABLE_SECTION</vt:lpstr>
      <vt:lpstr>'x-618'!TABLE_SECTION</vt:lpstr>
      <vt:lpstr>'x-619'!TABLE_SECTION</vt:lpstr>
      <vt:lpstr>'x-620'!TABLE_SECTION</vt:lpstr>
      <vt:lpstr>'x-621'!TABLE_SECTION</vt:lpstr>
      <vt:lpstr>'x-622'!TABLE_SECTION</vt:lpstr>
      <vt:lpstr>'x-626'!TABLE_SECTION</vt:lpstr>
      <vt:lpstr>'x-627'!TABLE_SECTION</vt:lpstr>
      <vt:lpstr>'x-701'!TABLE_SECTION</vt:lpstr>
      <vt:lpstr>'x-702'!TABLE_SECTION</vt:lpstr>
      <vt:lpstr>TABLE_SECTION</vt:lpstr>
      <vt:lpstr>'x-201'!TABLE_SECTION_1</vt:lpstr>
      <vt:lpstr>'x-202'!TABLE_SECTION_1</vt:lpstr>
      <vt:lpstr>'x-203'!TABLE_SECTION_1</vt:lpstr>
      <vt:lpstr>'x-204'!TABLE_SECTION_1</vt:lpstr>
      <vt:lpstr>'x-205'!TABLE_SECTION_1</vt:lpstr>
      <vt:lpstr>'x-206'!TABLE_SECTION_1</vt:lpstr>
      <vt:lpstr>'x-207'!TABLE_SECTION_1</vt:lpstr>
      <vt:lpstr>'x-208'!TABLE_SECTION_1</vt:lpstr>
      <vt:lpstr>'x-209'!TABLE_SECTION_1</vt:lpstr>
      <vt:lpstr>'x-210'!TABLE_SECTION_1</vt:lpstr>
      <vt:lpstr>'x-211'!TABLE_SECTION_1</vt:lpstr>
      <vt:lpstr>'x-212'!TABLE_SECTION_1</vt:lpstr>
      <vt:lpstr>'x-213'!TABLE_SECTION_1</vt:lpstr>
      <vt:lpstr>'x-214'!TABLE_SECTION_1</vt:lpstr>
      <vt:lpstr>'x-215'!TABLE_SECTION_1</vt:lpstr>
      <vt:lpstr>'x-220'!TABLE_SECTION_1</vt:lpstr>
      <vt:lpstr>'x-221'!TABLE_SECTION_1</vt:lpstr>
      <vt:lpstr>'x-301'!TABLE_SECTION_1</vt:lpstr>
      <vt:lpstr>'x-302'!TABLE_SECTION_1</vt:lpstr>
      <vt:lpstr>'x-303'!TABLE_SECTION_1</vt:lpstr>
      <vt:lpstr>'x-304'!TABLE_SECTION_1</vt:lpstr>
      <vt:lpstr>'x-305'!TABLE_SECTION_1</vt:lpstr>
      <vt:lpstr>'x-306'!TABLE_SECTION_1</vt:lpstr>
      <vt:lpstr>'x-307'!TABLE_SECTION_1</vt:lpstr>
      <vt:lpstr>'x-308'!TABLE_SECTION_1</vt:lpstr>
      <vt:lpstr>'x-309'!TABLE_SECTION_1</vt:lpstr>
      <vt:lpstr>'x-310'!TABLE_SECTION_1</vt:lpstr>
      <vt:lpstr>'x-311'!TABLE_SECTION_1</vt:lpstr>
      <vt:lpstr>'x-312'!TABLE_SECTION_1</vt:lpstr>
      <vt:lpstr>'x-313'!TABLE_SECTION_1</vt:lpstr>
      <vt:lpstr>'x-314'!TABLE_SECTION_1</vt:lpstr>
      <vt:lpstr>'x-315'!TABLE_SECTION_1</vt:lpstr>
      <vt:lpstr>'x-316'!TABLE_SECTION_1</vt:lpstr>
      <vt:lpstr>'x-317'!TABLE_SECTION_1</vt:lpstr>
      <vt:lpstr>'x-321'!TABLE_SECTION_1</vt:lpstr>
      <vt:lpstr>'x-322'!TABLE_SECTION_1</vt:lpstr>
      <vt:lpstr>'x-323'!TABLE_SECTION_1</vt:lpstr>
      <vt:lpstr>'x-324'!TABLE_SECTION_1</vt:lpstr>
      <vt:lpstr>'x-325'!TABLE_SECTION_1</vt:lpstr>
      <vt:lpstr>'x-326'!TABLE_SECTION_1</vt:lpstr>
      <vt:lpstr>'x-327'!TABLE_SECTION_1</vt:lpstr>
      <vt:lpstr>'x-328'!TABLE_SECTION_1</vt:lpstr>
      <vt:lpstr>'x-329'!TABLE_SECTION_1</vt:lpstr>
      <vt:lpstr>'x-330'!TABLE_SECTION_1</vt:lpstr>
      <vt:lpstr>'x-331'!TABLE_SECTION_1</vt:lpstr>
      <vt:lpstr>'x-401'!TABLE_SECTION_1</vt:lpstr>
      <vt:lpstr>'x-402'!TABLE_SECTION_1</vt:lpstr>
      <vt:lpstr>'x-403'!TABLE_SECTION_1</vt:lpstr>
      <vt:lpstr>'x-404'!TABLE_SECTION_1</vt:lpstr>
      <vt:lpstr>'x-405'!TABLE_SECTION_1</vt:lpstr>
      <vt:lpstr>'x-406 '!TABLE_SECTION_1</vt:lpstr>
      <vt:lpstr>'x-407'!TABLE_SECTION_1</vt:lpstr>
      <vt:lpstr>'x-501'!TABLE_SECTION_1</vt:lpstr>
      <vt:lpstr>'x-502'!TABLE_SECTION_1</vt:lpstr>
      <vt:lpstr>'x-503'!TABLE_SECTION_1</vt:lpstr>
      <vt:lpstr>'x-504'!TABLE_SECTION_1</vt:lpstr>
      <vt:lpstr>'x-505'!TABLE_SECTION_1</vt:lpstr>
      <vt:lpstr>'x-506'!TABLE_SECTION_1</vt:lpstr>
      <vt:lpstr>'x-507'!TABLE_SECTION_1</vt:lpstr>
      <vt:lpstr>'x-601'!TABLE_SECTION_1</vt:lpstr>
      <vt:lpstr>'x-602'!TABLE_SECTION_1</vt:lpstr>
      <vt:lpstr>'x-603'!TABLE_SECTION_1</vt:lpstr>
      <vt:lpstr>'x-604'!TABLE_SECTION_1</vt:lpstr>
      <vt:lpstr>'x-605'!TABLE_SECTION_1</vt:lpstr>
      <vt:lpstr>'x-606'!TABLE_SECTION_1</vt:lpstr>
      <vt:lpstr>'x-607'!TABLE_SECTION_1</vt:lpstr>
      <vt:lpstr>'x-608'!TABLE_SECTION_1</vt:lpstr>
      <vt:lpstr>'x-609'!TABLE_SECTION_1</vt:lpstr>
      <vt:lpstr>'x-610'!TABLE_SECTION_1</vt:lpstr>
      <vt:lpstr>'x-611'!TABLE_SECTION_1</vt:lpstr>
      <vt:lpstr>'x-612'!TABLE_SECTION_1</vt:lpstr>
      <vt:lpstr>'x-613'!TABLE_SECTION_1</vt:lpstr>
      <vt:lpstr>'x-614'!TABLE_SECTION_1</vt:lpstr>
      <vt:lpstr>'x-615'!TABLE_SECTION_1</vt:lpstr>
      <vt:lpstr>'x-616'!TABLE_SECTION_1</vt:lpstr>
      <vt:lpstr>'x-617'!TABLE_SECTION_1</vt:lpstr>
      <vt:lpstr>'x-618'!TABLE_SECTION_1</vt:lpstr>
      <vt:lpstr>'x-619'!TABLE_SECTION_1</vt:lpstr>
      <vt:lpstr>'x-620'!TABLE_SECTION_1</vt:lpstr>
      <vt:lpstr>'x-621'!TABLE_SECTION_1</vt:lpstr>
      <vt:lpstr>'x-622'!TABLE_SECTION_1</vt:lpstr>
      <vt:lpstr>'x-626'!TABLE_SECTION_1</vt:lpstr>
      <vt:lpstr>'x-627'!TABLE_SECTION_1</vt:lpstr>
      <vt:lpstr>'x-701'!TABLE_SECTION_1</vt:lpstr>
      <vt:lpstr>'x-702'!TABLE_SECTION_1</vt:lpstr>
      <vt:lpstr>'x-201'!TABLE_SECTION_NUMBER</vt:lpstr>
      <vt:lpstr>'x-202'!TABLE_SECTION_NUMBER</vt:lpstr>
      <vt:lpstr>'x-203'!TABLE_SECTION_NUMBER</vt:lpstr>
      <vt:lpstr>'x-204'!TABLE_SECTION_NUMBER</vt:lpstr>
      <vt:lpstr>'x-205'!TABLE_SECTION_NUMBER</vt:lpstr>
      <vt:lpstr>'x-206'!TABLE_SECTION_NUMBER</vt:lpstr>
      <vt:lpstr>'x-207'!TABLE_SECTION_NUMBER</vt:lpstr>
      <vt:lpstr>'x-208'!TABLE_SECTION_NUMBER</vt:lpstr>
      <vt:lpstr>'x-209'!TABLE_SECTION_NUMBER</vt:lpstr>
      <vt:lpstr>'x-210'!TABLE_SECTION_NUMBER</vt:lpstr>
      <vt:lpstr>'x-211'!TABLE_SECTION_NUMBER</vt:lpstr>
      <vt:lpstr>'x-212'!TABLE_SECTION_NUMBER</vt:lpstr>
      <vt:lpstr>'x-213'!TABLE_SECTION_NUMBER</vt:lpstr>
      <vt:lpstr>'x-214'!TABLE_SECTION_NUMBER</vt:lpstr>
      <vt:lpstr>'x-215'!TABLE_SECTION_NUMBER</vt:lpstr>
      <vt:lpstr>'x-220'!TABLE_SECTION_NUMBER</vt:lpstr>
      <vt:lpstr>'x-221'!TABLE_SECTION_NUMBER</vt:lpstr>
      <vt:lpstr>'x-301'!TABLE_SECTION_NUMBER</vt:lpstr>
      <vt:lpstr>'x-302'!TABLE_SECTION_NUMBER</vt:lpstr>
      <vt:lpstr>'x-303'!TABLE_SECTION_NUMBER</vt:lpstr>
      <vt:lpstr>'x-304'!TABLE_SECTION_NUMBER</vt:lpstr>
      <vt:lpstr>'x-305'!TABLE_SECTION_NUMBER</vt:lpstr>
      <vt:lpstr>'x-306'!TABLE_SECTION_NUMBER</vt:lpstr>
      <vt:lpstr>'x-307'!TABLE_SECTION_NUMBER</vt:lpstr>
      <vt:lpstr>'x-308'!TABLE_SECTION_NUMBER</vt:lpstr>
      <vt:lpstr>'x-309'!TABLE_SECTION_NUMBER</vt:lpstr>
      <vt:lpstr>'x-310'!TABLE_SECTION_NUMBER</vt:lpstr>
      <vt:lpstr>'x-311'!TABLE_SECTION_NUMBER</vt:lpstr>
      <vt:lpstr>'x-312'!TABLE_SECTION_NUMBER</vt:lpstr>
      <vt:lpstr>'x-313'!TABLE_SECTION_NUMBER</vt:lpstr>
      <vt:lpstr>'x-314'!TABLE_SECTION_NUMBER</vt:lpstr>
      <vt:lpstr>'x-315'!TABLE_SECTION_NUMBER</vt:lpstr>
      <vt:lpstr>'x-316'!TABLE_SECTION_NUMBER</vt:lpstr>
      <vt:lpstr>'x-317'!TABLE_SECTION_NUMBER</vt:lpstr>
      <vt:lpstr>'x-321'!TABLE_SECTION_NUMBER</vt:lpstr>
      <vt:lpstr>'x-322'!TABLE_SECTION_NUMBER</vt:lpstr>
      <vt:lpstr>'x-323'!TABLE_SECTION_NUMBER</vt:lpstr>
      <vt:lpstr>'x-324'!TABLE_SECTION_NUMBER</vt:lpstr>
      <vt:lpstr>'x-325'!TABLE_SECTION_NUMBER</vt:lpstr>
      <vt:lpstr>'x-326'!TABLE_SECTION_NUMBER</vt:lpstr>
      <vt:lpstr>'x-327'!TABLE_SECTION_NUMBER</vt:lpstr>
      <vt:lpstr>'x-328'!TABLE_SECTION_NUMBER</vt:lpstr>
      <vt:lpstr>'x-329'!TABLE_SECTION_NUMBER</vt:lpstr>
      <vt:lpstr>'x-330'!TABLE_SECTION_NUMBER</vt:lpstr>
      <vt:lpstr>'x-331'!TABLE_SECTION_NUMBER</vt:lpstr>
      <vt:lpstr>'x-401'!TABLE_SECTION_NUMBER</vt:lpstr>
      <vt:lpstr>'x-402'!TABLE_SECTION_NUMBER</vt:lpstr>
      <vt:lpstr>'x-403'!TABLE_SECTION_NUMBER</vt:lpstr>
      <vt:lpstr>'x-404'!TABLE_SECTION_NUMBER</vt:lpstr>
      <vt:lpstr>'x-405'!TABLE_SECTION_NUMBER</vt:lpstr>
      <vt:lpstr>'x-406 '!TABLE_SECTION_NUMBER</vt:lpstr>
      <vt:lpstr>'x-407'!TABLE_SECTION_NUMBER</vt:lpstr>
      <vt:lpstr>'x-501'!TABLE_SECTION_NUMBER</vt:lpstr>
      <vt:lpstr>'x-502'!TABLE_SECTION_NUMBER</vt:lpstr>
      <vt:lpstr>'x-503'!TABLE_SECTION_NUMBER</vt:lpstr>
      <vt:lpstr>'x-504'!TABLE_SECTION_NUMBER</vt:lpstr>
      <vt:lpstr>'x-505'!TABLE_SECTION_NUMBER</vt:lpstr>
      <vt:lpstr>'x-506'!TABLE_SECTION_NUMBER</vt:lpstr>
      <vt:lpstr>'x-507'!TABLE_SECTION_NUMBER</vt:lpstr>
      <vt:lpstr>'x-601'!TABLE_SECTION_NUMBER</vt:lpstr>
      <vt:lpstr>'x-602'!TABLE_SECTION_NUMBER</vt:lpstr>
      <vt:lpstr>'x-603'!TABLE_SECTION_NUMBER</vt:lpstr>
      <vt:lpstr>'x-604'!TABLE_SECTION_NUMBER</vt:lpstr>
      <vt:lpstr>'x-605'!TABLE_SECTION_NUMBER</vt:lpstr>
      <vt:lpstr>'x-606'!TABLE_SECTION_NUMBER</vt:lpstr>
      <vt:lpstr>'x-607'!TABLE_SECTION_NUMBER</vt:lpstr>
      <vt:lpstr>'x-608'!TABLE_SECTION_NUMBER</vt:lpstr>
      <vt:lpstr>'x-609'!TABLE_SECTION_NUMBER</vt:lpstr>
      <vt:lpstr>'x-610'!TABLE_SECTION_NUMBER</vt:lpstr>
      <vt:lpstr>'x-611'!TABLE_SECTION_NUMBER</vt:lpstr>
      <vt:lpstr>'x-612'!TABLE_SECTION_NUMBER</vt:lpstr>
      <vt:lpstr>'x-613'!TABLE_SECTION_NUMBER</vt:lpstr>
      <vt:lpstr>'x-614'!TABLE_SECTION_NUMBER</vt:lpstr>
      <vt:lpstr>'x-615'!TABLE_SECTION_NUMBER</vt:lpstr>
      <vt:lpstr>'x-616'!TABLE_SECTION_NUMBER</vt:lpstr>
      <vt:lpstr>'x-617'!TABLE_SECTION_NUMBER</vt:lpstr>
      <vt:lpstr>'x-618'!TABLE_SECTION_NUMBER</vt:lpstr>
      <vt:lpstr>'x-619'!TABLE_SECTION_NUMBER</vt:lpstr>
      <vt:lpstr>'x-620'!TABLE_SECTION_NUMBER</vt:lpstr>
      <vt:lpstr>'x-621'!TABLE_SECTION_NUMBER</vt:lpstr>
      <vt:lpstr>'x-622'!TABLE_SECTION_NUMBER</vt:lpstr>
      <vt:lpstr>'x-626'!TABLE_SECTION_NUMBER</vt:lpstr>
      <vt:lpstr>'x-627'!TABLE_SECTION_NUMBER</vt:lpstr>
      <vt:lpstr>'x-701'!TABLE_SECTION_NUMBER</vt:lpstr>
      <vt:lpstr>'x-702'!TABLE_SECTION_NUMBER</vt:lpstr>
      <vt:lpstr>TABLE_SECTION_NUMBER</vt:lpstr>
      <vt:lpstr>'x-201'!TABLE_SECTION_NUMBER_1</vt:lpstr>
      <vt:lpstr>'x-202'!TABLE_SECTION_NUMBER_1</vt:lpstr>
      <vt:lpstr>'x-203'!TABLE_SECTION_NUMBER_1</vt:lpstr>
      <vt:lpstr>'x-204'!TABLE_SECTION_NUMBER_1</vt:lpstr>
      <vt:lpstr>'x-205'!TABLE_SECTION_NUMBER_1</vt:lpstr>
      <vt:lpstr>'x-206'!TABLE_SECTION_NUMBER_1</vt:lpstr>
      <vt:lpstr>'x-207'!TABLE_SECTION_NUMBER_1</vt:lpstr>
      <vt:lpstr>'x-208'!TABLE_SECTION_NUMBER_1</vt:lpstr>
      <vt:lpstr>'x-209'!TABLE_SECTION_NUMBER_1</vt:lpstr>
      <vt:lpstr>'x-210'!TABLE_SECTION_NUMBER_1</vt:lpstr>
      <vt:lpstr>'x-211'!TABLE_SECTION_NUMBER_1</vt:lpstr>
      <vt:lpstr>'x-212'!TABLE_SECTION_NUMBER_1</vt:lpstr>
      <vt:lpstr>'x-213'!TABLE_SECTION_NUMBER_1</vt:lpstr>
      <vt:lpstr>'x-214'!TABLE_SECTION_NUMBER_1</vt:lpstr>
      <vt:lpstr>'x-215'!TABLE_SECTION_NUMBER_1</vt:lpstr>
      <vt:lpstr>'x-220'!TABLE_SECTION_NUMBER_1</vt:lpstr>
      <vt:lpstr>'x-221'!TABLE_SECTION_NUMBER_1</vt:lpstr>
      <vt:lpstr>'x-301'!TABLE_SECTION_NUMBER_1</vt:lpstr>
      <vt:lpstr>'x-302'!TABLE_SECTION_NUMBER_1</vt:lpstr>
      <vt:lpstr>'x-303'!TABLE_SECTION_NUMBER_1</vt:lpstr>
      <vt:lpstr>'x-304'!TABLE_SECTION_NUMBER_1</vt:lpstr>
      <vt:lpstr>'x-305'!TABLE_SECTION_NUMBER_1</vt:lpstr>
      <vt:lpstr>'x-306'!TABLE_SECTION_NUMBER_1</vt:lpstr>
      <vt:lpstr>'x-307'!TABLE_SECTION_NUMBER_1</vt:lpstr>
      <vt:lpstr>'x-308'!TABLE_SECTION_NUMBER_1</vt:lpstr>
      <vt:lpstr>'x-309'!TABLE_SECTION_NUMBER_1</vt:lpstr>
      <vt:lpstr>'x-310'!TABLE_SECTION_NUMBER_1</vt:lpstr>
      <vt:lpstr>'x-311'!TABLE_SECTION_NUMBER_1</vt:lpstr>
      <vt:lpstr>'x-312'!TABLE_SECTION_NUMBER_1</vt:lpstr>
      <vt:lpstr>'x-313'!TABLE_SECTION_NUMBER_1</vt:lpstr>
      <vt:lpstr>'x-314'!TABLE_SECTION_NUMBER_1</vt:lpstr>
      <vt:lpstr>'x-315'!TABLE_SECTION_NUMBER_1</vt:lpstr>
      <vt:lpstr>'x-316'!TABLE_SECTION_NUMBER_1</vt:lpstr>
      <vt:lpstr>'x-317'!TABLE_SECTION_NUMBER_1</vt:lpstr>
      <vt:lpstr>'x-321'!TABLE_SECTION_NUMBER_1</vt:lpstr>
      <vt:lpstr>'x-322'!TABLE_SECTION_NUMBER_1</vt:lpstr>
      <vt:lpstr>'x-323'!TABLE_SECTION_NUMBER_1</vt:lpstr>
      <vt:lpstr>'x-324'!TABLE_SECTION_NUMBER_1</vt:lpstr>
      <vt:lpstr>'x-325'!TABLE_SECTION_NUMBER_1</vt:lpstr>
      <vt:lpstr>'x-326'!TABLE_SECTION_NUMBER_1</vt:lpstr>
      <vt:lpstr>'x-327'!TABLE_SECTION_NUMBER_1</vt:lpstr>
      <vt:lpstr>'x-328'!TABLE_SECTION_NUMBER_1</vt:lpstr>
      <vt:lpstr>'x-329'!TABLE_SECTION_NUMBER_1</vt:lpstr>
      <vt:lpstr>'x-330'!TABLE_SECTION_NUMBER_1</vt:lpstr>
      <vt:lpstr>'x-331'!TABLE_SECTION_NUMBER_1</vt:lpstr>
      <vt:lpstr>'x-401'!TABLE_SECTION_NUMBER_1</vt:lpstr>
      <vt:lpstr>'x-402'!TABLE_SECTION_NUMBER_1</vt:lpstr>
      <vt:lpstr>'x-403'!TABLE_SECTION_NUMBER_1</vt:lpstr>
      <vt:lpstr>'x-404'!TABLE_SECTION_NUMBER_1</vt:lpstr>
      <vt:lpstr>'x-405'!TABLE_SECTION_NUMBER_1</vt:lpstr>
      <vt:lpstr>'x-406 '!TABLE_SECTION_NUMBER_1</vt:lpstr>
      <vt:lpstr>'x-407'!TABLE_SECTION_NUMBER_1</vt:lpstr>
      <vt:lpstr>'x-501'!TABLE_SECTION_NUMBER_1</vt:lpstr>
      <vt:lpstr>'x-502'!TABLE_SECTION_NUMBER_1</vt:lpstr>
      <vt:lpstr>'x-503'!TABLE_SECTION_NUMBER_1</vt:lpstr>
      <vt:lpstr>'x-504'!TABLE_SECTION_NUMBER_1</vt:lpstr>
      <vt:lpstr>'x-505'!TABLE_SECTION_NUMBER_1</vt:lpstr>
      <vt:lpstr>'x-506'!TABLE_SECTION_NUMBER_1</vt:lpstr>
      <vt:lpstr>'x-507'!TABLE_SECTION_NUMBER_1</vt:lpstr>
      <vt:lpstr>'x-601'!TABLE_SECTION_NUMBER_1</vt:lpstr>
      <vt:lpstr>'x-602'!TABLE_SECTION_NUMBER_1</vt:lpstr>
      <vt:lpstr>'x-603'!TABLE_SECTION_NUMBER_1</vt:lpstr>
      <vt:lpstr>'x-604'!TABLE_SECTION_NUMBER_1</vt:lpstr>
      <vt:lpstr>'x-605'!TABLE_SECTION_NUMBER_1</vt:lpstr>
      <vt:lpstr>'x-606'!TABLE_SECTION_NUMBER_1</vt:lpstr>
      <vt:lpstr>'x-607'!TABLE_SECTION_NUMBER_1</vt:lpstr>
      <vt:lpstr>'x-608'!TABLE_SECTION_NUMBER_1</vt:lpstr>
      <vt:lpstr>'x-609'!TABLE_SECTION_NUMBER_1</vt:lpstr>
      <vt:lpstr>'x-610'!TABLE_SECTION_NUMBER_1</vt:lpstr>
      <vt:lpstr>'x-611'!TABLE_SECTION_NUMBER_1</vt:lpstr>
      <vt:lpstr>'x-612'!TABLE_SECTION_NUMBER_1</vt:lpstr>
      <vt:lpstr>'x-613'!TABLE_SECTION_NUMBER_1</vt:lpstr>
      <vt:lpstr>'x-614'!TABLE_SECTION_NUMBER_1</vt:lpstr>
      <vt:lpstr>'x-615'!TABLE_SECTION_NUMBER_1</vt:lpstr>
      <vt:lpstr>'x-616'!TABLE_SECTION_NUMBER_1</vt:lpstr>
      <vt:lpstr>'x-617'!TABLE_SECTION_NUMBER_1</vt:lpstr>
      <vt:lpstr>'x-618'!TABLE_SECTION_NUMBER_1</vt:lpstr>
      <vt:lpstr>'x-619'!TABLE_SECTION_NUMBER_1</vt:lpstr>
      <vt:lpstr>'x-620'!TABLE_SECTION_NUMBER_1</vt:lpstr>
      <vt:lpstr>'x-621'!TABLE_SECTION_NUMBER_1</vt:lpstr>
      <vt:lpstr>'x-622'!TABLE_SECTION_NUMBER_1</vt:lpstr>
      <vt:lpstr>'x-626'!TABLE_SECTION_NUMBER_1</vt:lpstr>
      <vt:lpstr>'x-627'!TABLE_SECTION_NUMBER_1</vt:lpstr>
      <vt:lpstr>'x-701'!TABLE_SECTION_NUMBER_1</vt:lpstr>
      <vt:lpstr>'x-702'!TABLE_SECTION_NUMBER_1</vt:lpstr>
      <vt:lpstr>'x-201'!TABLE_SERIES_NUMBER</vt:lpstr>
      <vt:lpstr>'x-202'!TABLE_SERIES_NUMBER</vt:lpstr>
      <vt:lpstr>'x-203'!TABLE_SERIES_NUMBER</vt:lpstr>
      <vt:lpstr>'x-204'!TABLE_SERIES_NUMBER</vt:lpstr>
      <vt:lpstr>'x-205'!TABLE_SERIES_NUMBER</vt:lpstr>
      <vt:lpstr>'x-206'!TABLE_SERIES_NUMBER</vt:lpstr>
      <vt:lpstr>'x-207'!TABLE_SERIES_NUMBER</vt:lpstr>
      <vt:lpstr>'x-208'!TABLE_SERIES_NUMBER</vt:lpstr>
      <vt:lpstr>'x-209'!TABLE_SERIES_NUMBER</vt:lpstr>
      <vt:lpstr>'x-210'!TABLE_SERIES_NUMBER</vt:lpstr>
      <vt:lpstr>'x-211'!TABLE_SERIES_NUMBER</vt:lpstr>
      <vt:lpstr>'x-212'!TABLE_SERIES_NUMBER</vt:lpstr>
      <vt:lpstr>'x-213'!TABLE_SERIES_NUMBER</vt:lpstr>
      <vt:lpstr>'x-214'!TABLE_SERIES_NUMBER</vt:lpstr>
      <vt:lpstr>'x-215'!TABLE_SERIES_NUMBER</vt:lpstr>
      <vt:lpstr>'x-220'!TABLE_SERIES_NUMBER</vt:lpstr>
      <vt:lpstr>'x-221'!TABLE_SERIES_NUMBER</vt:lpstr>
      <vt:lpstr>'x-301'!TABLE_SERIES_NUMBER</vt:lpstr>
      <vt:lpstr>'x-302'!TABLE_SERIES_NUMBER</vt:lpstr>
      <vt:lpstr>'x-303'!TABLE_SERIES_NUMBER</vt:lpstr>
      <vt:lpstr>'x-304'!TABLE_SERIES_NUMBER</vt:lpstr>
      <vt:lpstr>'x-305'!TABLE_SERIES_NUMBER</vt:lpstr>
      <vt:lpstr>'x-306'!TABLE_SERIES_NUMBER</vt:lpstr>
      <vt:lpstr>'x-307'!TABLE_SERIES_NUMBER</vt:lpstr>
      <vt:lpstr>'x-308'!TABLE_SERIES_NUMBER</vt:lpstr>
      <vt:lpstr>'x-309'!TABLE_SERIES_NUMBER</vt:lpstr>
      <vt:lpstr>'x-310'!TABLE_SERIES_NUMBER</vt:lpstr>
      <vt:lpstr>'x-311'!TABLE_SERIES_NUMBER</vt:lpstr>
      <vt:lpstr>'x-312'!TABLE_SERIES_NUMBER</vt:lpstr>
      <vt:lpstr>'x-313'!TABLE_SERIES_NUMBER</vt:lpstr>
      <vt:lpstr>'x-314'!TABLE_SERIES_NUMBER</vt:lpstr>
      <vt:lpstr>'x-315'!TABLE_SERIES_NUMBER</vt:lpstr>
      <vt:lpstr>'x-316'!TABLE_SERIES_NUMBER</vt:lpstr>
      <vt:lpstr>'x-317'!TABLE_SERIES_NUMBER</vt:lpstr>
      <vt:lpstr>'x-321'!TABLE_SERIES_NUMBER</vt:lpstr>
      <vt:lpstr>'x-322'!TABLE_SERIES_NUMBER</vt:lpstr>
      <vt:lpstr>'x-323'!TABLE_SERIES_NUMBER</vt:lpstr>
      <vt:lpstr>'x-324'!TABLE_SERIES_NUMBER</vt:lpstr>
      <vt:lpstr>'x-325'!TABLE_SERIES_NUMBER</vt:lpstr>
      <vt:lpstr>'x-326'!TABLE_SERIES_NUMBER</vt:lpstr>
      <vt:lpstr>'x-327'!TABLE_SERIES_NUMBER</vt:lpstr>
      <vt:lpstr>'x-328'!TABLE_SERIES_NUMBER</vt:lpstr>
      <vt:lpstr>'x-329'!TABLE_SERIES_NUMBER</vt:lpstr>
      <vt:lpstr>'x-330'!TABLE_SERIES_NUMBER</vt:lpstr>
      <vt:lpstr>'x-331'!TABLE_SERIES_NUMBER</vt:lpstr>
      <vt:lpstr>'x-401'!TABLE_SERIES_NUMBER</vt:lpstr>
      <vt:lpstr>'x-402'!TABLE_SERIES_NUMBER</vt:lpstr>
      <vt:lpstr>'x-403'!TABLE_SERIES_NUMBER</vt:lpstr>
      <vt:lpstr>'x-404'!TABLE_SERIES_NUMBER</vt:lpstr>
      <vt:lpstr>'x-405'!TABLE_SERIES_NUMBER</vt:lpstr>
      <vt:lpstr>'x-406 '!TABLE_SERIES_NUMBER</vt:lpstr>
      <vt:lpstr>'x-407'!TABLE_SERIES_NUMBER</vt:lpstr>
      <vt:lpstr>'x-501'!TABLE_SERIES_NUMBER</vt:lpstr>
      <vt:lpstr>'x-502'!TABLE_SERIES_NUMBER</vt:lpstr>
      <vt:lpstr>'x-503'!TABLE_SERIES_NUMBER</vt:lpstr>
      <vt:lpstr>'x-504'!TABLE_SERIES_NUMBER</vt:lpstr>
      <vt:lpstr>'x-505'!TABLE_SERIES_NUMBER</vt:lpstr>
      <vt:lpstr>'x-506'!TABLE_SERIES_NUMBER</vt:lpstr>
      <vt:lpstr>'x-507'!TABLE_SERIES_NUMBER</vt:lpstr>
      <vt:lpstr>'x-601'!TABLE_SERIES_NUMBER</vt:lpstr>
      <vt:lpstr>'x-602'!TABLE_SERIES_NUMBER</vt:lpstr>
      <vt:lpstr>'x-603'!TABLE_SERIES_NUMBER</vt:lpstr>
      <vt:lpstr>'x-604'!TABLE_SERIES_NUMBER</vt:lpstr>
      <vt:lpstr>'x-605'!TABLE_SERIES_NUMBER</vt:lpstr>
      <vt:lpstr>'x-606'!TABLE_SERIES_NUMBER</vt:lpstr>
      <vt:lpstr>'x-607'!TABLE_SERIES_NUMBER</vt:lpstr>
      <vt:lpstr>'x-608'!TABLE_SERIES_NUMBER</vt:lpstr>
      <vt:lpstr>'x-609'!TABLE_SERIES_NUMBER</vt:lpstr>
      <vt:lpstr>'x-610'!TABLE_SERIES_NUMBER</vt:lpstr>
      <vt:lpstr>'x-611'!TABLE_SERIES_NUMBER</vt:lpstr>
      <vt:lpstr>'x-612'!TABLE_SERIES_NUMBER</vt:lpstr>
      <vt:lpstr>'x-613'!TABLE_SERIES_NUMBER</vt:lpstr>
      <vt:lpstr>'x-614'!TABLE_SERIES_NUMBER</vt:lpstr>
      <vt:lpstr>'x-615'!TABLE_SERIES_NUMBER</vt:lpstr>
      <vt:lpstr>'x-616'!TABLE_SERIES_NUMBER</vt:lpstr>
      <vt:lpstr>'x-617'!TABLE_SERIES_NUMBER</vt:lpstr>
      <vt:lpstr>'x-618'!TABLE_SERIES_NUMBER</vt:lpstr>
      <vt:lpstr>'x-619'!TABLE_SERIES_NUMBER</vt:lpstr>
      <vt:lpstr>'x-620'!TABLE_SERIES_NUMBER</vt:lpstr>
      <vt:lpstr>'x-621'!TABLE_SERIES_NUMBER</vt:lpstr>
      <vt:lpstr>'x-622'!TABLE_SERIES_NUMBER</vt:lpstr>
      <vt:lpstr>'x-626'!TABLE_SERIES_NUMBER</vt:lpstr>
      <vt:lpstr>'x-627'!TABLE_SERIES_NUMBER</vt:lpstr>
      <vt:lpstr>'x-701'!TABLE_SERIES_NUMBER</vt:lpstr>
      <vt:lpstr>'x-702'!TABLE_SERIES_NUMBER</vt:lpstr>
      <vt:lpstr>TABLE_SERIES_NUMBER</vt:lpstr>
      <vt:lpstr>'x-201'!TABLE_SERIES_NUMBER_1</vt:lpstr>
      <vt:lpstr>'x-202'!TABLE_SERIES_NUMBER_1</vt:lpstr>
      <vt:lpstr>'x-203'!TABLE_SERIES_NUMBER_1</vt:lpstr>
      <vt:lpstr>'x-204'!TABLE_SERIES_NUMBER_1</vt:lpstr>
      <vt:lpstr>'x-205'!TABLE_SERIES_NUMBER_1</vt:lpstr>
      <vt:lpstr>'x-206'!TABLE_SERIES_NUMBER_1</vt:lpstr>
      <vt:lpstr>'x-207'!TABLE_SERIES_NUMBER_1</vt:lpstr>
      <vt:lpstr>'x-208'!TABLE_SERIES_NUMBER_1</vt:lpstr>
      <vt:lpstr>'x-209'!TABLE_SERIES_NUMBER_1</vt:lpstr>
      <vt:lpstr>'x-210'!TABLE_SERIES_NUMBER_1</vt:lpstr>
      <vt:lpstr>'x-211'!TABLE_SERIES_NUMBER_1</vt:lpstr>
      <vt:lpstr>'x-212'!TABLE_SERIES_NUMBER_1</vt:lpstr>
      <vt:lpstr>'x-213'!TABLE_SERIES_NUMBER_1</vt:lpstr>
      <vt:lpstr>'x-214'!TABLE_SERIES_NUMBER_1</vt:lpstr>
      <vt:lpstr>'x-215'!TABLE_SERIES_NUMBER_1</vt:lpstr>
      <vt:lpstr>'x-220'!TABLE_SERIES_NUMBER_1</vt:lpstr>
      <vt:lpstr>'x-221'!TABLE_SERIES_NUMBER_1</vt:lpstr>
      <vt:lpstr>'x-301'!TABLE_SERIES_NUMBER_1</vt:lpstr>
      <vt:lpstr>'x-302'!TABLE_SERIES_NUMBER_1</vt:lpstr>
      <vt:lpstr>'x-303'!TABLE_SERIES_NUMBER_1</vt:lpstr>
      <vt:lpstr>'x-304'!TABLE_SERIES_NUMBER_1</vt:lpstr>
      <vt:lpstr>'x-305'!TABLE_SERIES_NUMBER_1</vt:lpstr>
      <vt:lpstr>'x-306'!TABLE_SERIES_NUMBER_1</vt:lpstr>
      <vt:lpstr>'x-307'!TABLE_SERIES_NUMBER_1</vt:lpstr>
      <vt:lpstr>'x-308'!TABLE_SERIES_NUMBER_1</vt:lpstr>
      <vt:lpstr>'x-309'!TABLE_SERIES_NUMBER_1</vt:lpstr>
      <vt:lpstr>'x-310'!TABLE_SERIES_NUMBER_1</vt:lpstr>
      <vt:lpstr>'x-311'!TABLE_SERIES_NUMBER_1</vt:lpstr>
      <vt:lpstr>'x-312'!TABLE_SERIES_NUMBER_1</vt:lpstr>
      <vt:lpstr>'x-313'!TABLE_SERIES_NUMBER_1</vt:lpstr>
      <vt:lpstr>'x-314'!TABLE_SERIES_NUMBER_1</vt:lpstr>
      <vt:lpstr>'x-315'!TABLE_SERIES_NUMBER_1</vt:lpstr>
      <vt:lpstr>'x-316'!TABLE_SERIES_NUMBER_1</vt:lpstr>
      <vt:lpstr>'x-317'!TABLE_SERIES_NUMBER_1</vt:lpstr>
      <vt:lpstr>'x-321'!TABLE_SERIES_NUMBER_1</vt:lpstr>
      <vt:lpstr>'x-322'!TABLE_SERIES_NUMBER_1</vt:lpstr>
      <vt:lpstr>'x-323'!TABLE_SERIES_NUMBER_1</vt:lpstr>
      <vt:lpstr>'x-324'!TABLE_SERIES_NUMBER_1</vt:lpstr>
      <vt:lpstr>'x-325'!TABLE_SERIES_NUMBER_1</vt:lpstr>
      <vt:lpstr>'x-326'!TABLE_SERIES_NUMBER_1</vt:lpstr>
      <vt:lpstr>'x-327'!TABLE_SERIES_NUMBER_1</vt:lpstr>
      <vt:lpstr>'x-328'!TABLE_SERIES_NUMBER_1</vt:lpstr>
      <vt:lpstr>'x-329'!TABLE_SERIES_NUMBER_1</vt:lpstr>
      <vt:lpstr>'x-330'!TABLE_SERIES_NUMBER_1</vt:lpstr>
      <vt:lpstr>'x-331'!TABLE_SERIES_NUMBER_1</vt:lpstr>
      <vt:lpstr>'x-401'!TABLE_SERIES_NUMBER_1</vt:lpstr>
      <vt:lpstr>'x-402'!TABLE_SERIES_NUMBER_1</vt:lpstr>
      <vt:lpstr>'x-403'!TABLE_SERIES_NUMBER_1</vt:lpstr>
      <vt:lpstr>'x-404'!TABLE_SERIES_NUMBER_1</vt:lpstr>
      <vt:lpstr>'x-405'!TABLE_SERIES_NUMBER_1</vt:lpstr>
      <vt:lpstr>'x-406 '!TABLE_SERIES_NUMBER_1</vt:lpstr>
      <vt:lpstr>'x-407'!TABLE_SERIES_NUMBER_1</vt:lpstr>
      <vt:lpstr>'x-501'!TABLE_SERIES_NUMBER_1</vt:lpstr>
      <vt:lpstr>'x-502'!TABLE_SERIES_NUMBER_1</vt:lpstr>
      <vt:lpstr>'x-503'!TABLE_SERIES_NUMBER_1</vt:lpstr>
      <vt:lpstr>'x-504'!TABLE_SERIES_NUMBER_1</vt:lpstr>
      <vt:lpstr>'x-505'!TABLE_SERIES_NUMBER_1</vt:lpstr>
      <vt:lpstr>'x-506'!TABLE_SERIES_NUMBER_1</vt:lpstr>
      <vt:lpstr>'x-507'!TABLE_SERIES_NUMBER_1</vt:lpstr>
      <vt:lpstr>'x-601'!TABLE_SERIES_NUMBER_1</vt:lpstr>
      <vt:lpstr>'x-602'!TABLE_SERIES_NUMBER_1</vt:lpstr>
      <vt:lpstr>'x-603'!TABLE_SERIES_NUMBER_1</vt:lpstr>
      <vt:lpstr>'x-604'!TABLE_SERIES_NUMBER_1</vt:lpstr>
      <vt:lpstr>'x-605'!TABLE_SERIES_NUMBER_1</vt:lpstr>
      <vt:lpstr>'x-606'!TABLE_SERIES_NUMBER_1</vt:lpstr>
      <vt:lpstr>'x-607'!TABLE_SERIES_NUMBER_1</vt:lpstr>
      <vt:lpstr>'x-608'!TABLE_SERIES_NUMBER_1</vt:lpstr>
      <vt:lpstr>'x-609'!TABLE_SERIES_NUMBER_1</vt:lpstr>
      <vt:lpstr>'x-610'!TABLE_SERIES_NUMBER_1</vt:lpstr>
      <vt:lpstr>'x-611'!TABLE_SERIES_NUMBER_1</vt:lpstr>
      <vt:lpstr>'x-612'!TABLE_SERIES_NUMBER_1</vt:lpstr>
      <vt:lpstr>'x-613'!TABLE_SERIES_NUMBER_1</vt:lpstr>
      <vt:lpstr>'x-614'!TABLE_SERIES_NUMBER_1</vt:lpstr>
      <vt:lpstr>'x-615'!TABLE_SERIES_NUMBER_1</vt:lpstr>
      <vt:lpstr>'x-616'!TABLE_SERIES_NUMBER_1</vt:lpstr>
      <vt:lpstr>'x-617'!TABLE_SERIES_NUMBER_1</vt:lpstr>
      <vt:lpstr>'x-618'!TABLE_SERIES_NUMBER_1</vt:lpstr>
      <vt:lpstr>'x-619'!TABLE_SERIES_NUMBER_1</vt:lpstr>
      <vt:lpstr>'x-620'!TABLE_SERIES_NUMBER_1</vt:lpstr>
      <vt:lpstr>'x-621'!TABLE_SERIES_NUMBER_1</vt:lpstr>
      <vt:lpstr>'x-622'!TABLE_SERIES_NUMBER_1</vt:lpstr>
      <vt:lpstr>'x-626'!TABLE_SERIES_NUMBER_1</vt:lpstr>
      <vt:lpstr>'x-627'!TABLE_SERIES_NUMBER_1</vt:lpstr>
      <vt:lpstr>'x-701'!TABLE_SERIES_NUMBER_1</vt:lpstr>
      <vt:lpstr>'x-702'!TABLE_SERIES_NUMBER_1</vt:lpstr>
      <vt:lpstr>title</vt:lpstr>
    </vt:vector>
  </TitlesOfParts>
  <Manager/>
  <Company>Government Actuary's Department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Brian Allan</dc:creator>
  <cp:keywords/>
  <dc:description/>
  <cp:lastModifiedBy>Harris, Christopher - GAD</cp:lastModifiedBy>
  <cp:revision/>
  <dcterms:created xsi:type="dcterms:W3CDTF">2007-01-30T12:07:56Z</dcterms:created>
  <dcterms:modified xsi:type="dcterms:W3CDTF">2025-02-28T21:48:08Z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W-DOC-ID">
    <vt:lpwstr>3ca5445f6e7b4f7d890fddad30f93fa4</vt:lpwstr>
  </property>
  <property fmtid="{D5CDD505-2E9C-101B-9397-08002B2CF9AE}" pid="3" name="SW-FINGERPRINT">
    <vt:lpwstr/>
  </property>
  <property fmtid="{D5CDD505-2E9C-101B-9397-08002B2CF9AE}" pid="4" name="ContentTypeId">
    <vt:lpwstr>0x010100F3DA492754083E45834DB37B66A75980002A3B63146CD44B419A2F18985232D5ED</vt:lpwstr>
  </property>
  <property fmtid="{D5CDD505-2E9C-101B-9397-08002B2CF9AE}" pid="5" name="_dlc_DocIdItemGuid">
    <vt:lpwstr>dfd03ff7-d7e2-4d4c-9175-b7ce8ffc3827</vt:lpwstr>
  </property>
  <property fmtid="{D5CDD505-2E9C-101B-9397-08002B2CF9AE}" pid="6" name="HMT_DocumentType">
    <vt:lpwstr>1;#Other|150be646-4ed5-450e-b2aa-5a7d8e5fc7d1</vt:lpwstr>
  </property>
  <property fmtid="{D5CDD505-2E9C-101B-9397-08002B2CF9AE}" pid="7" name="HMT_Group">
    <vt:lpwstr/>
  </property>
  <property fmtid="{D5CDD505-2E9C-101B-9397-08002B2CF9AE}" pid="8" name="MediaServiceImageTags">
    <vt:lpwstr/>
  </property>
  <property fmtid="{D5CDD505-2E9C-101B-9397-08002B2CF9AE}" pid="9" name="HMT_SubTeam">
    <vt:lpwstr/>
  </property>
  <property fmtid="{D5CDD505-2E9C-101B-9397-08002B2CF9AE}" pid="10" name="HMT_Team">
    <vt:lpwstr/>
  </property>
  <property fmtid="{D5CDD505-2E9C-101B-9397-08002B2CF9AE}" pid="11" name="HMT_Category">
    <vt:lpwstr/>
  </property>
  <property fmtid="{D5CDD505-2E9C-101B-9397-08002B2CF9AE}" pid="12" name="HMT_Classification">
    <vt:lpwstr/>
  </property>
</Properties>
</file>